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75" windowHeight="7680"/>
  </bookViews>
  <sheets>
    <sheet name="Artykuł 2017 - 2018" sheetId="2" r:id="rId1"/>
    <sheet name="Artykuł 2019 - 2020" sheetId="3" r:id="rId2"/>
    <sheet name="Monografia 2017 - 2020" sheetId="4" r:id="rId3"/>
    <sheet name="Całkowita wartość punktowa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G6" i="3"/>
  <c r="I11" i="4" l="1"/>
  <c r="I10" i="4"/>
  <c r="I9" i="4"/>
  <c r="I6" i="4"/>
  <c r="I5" i="4"/>
  <c r="I4" i="4"/>
  <c r="I28" i="4"/>
  <c r="I27" i="4"/>
  <c r="I26" i="4"/>
  <c r="I22" i="4"/>
  <c r="I21" i="4"/>
  <c r="I20" i="4"/>
  <c r="I16" i="4"/>
  <c r="I17" i="4"/>
  <c r="I15" i="4"/>
  <c r="G28" i="4"/>
  <c r="G27" i="4"/>
  <c r="G26" i="4"/>
  <c r="G22" i="4" l="1"/>
  <c r="F22" i="4"/>
  <c r="G21" i="4"/>
  <c r="F21" i="4"/>
  <c r="G20" i="4"/>
  <c r="F20" i="4"/>
  <c r="G11" i="4"/>
  <c r="G10" i="4"/>
  <c r="H10" i="4" s="1"/>
  <c r="G9" i="4"/>
  <c r="H9" i="4" s="1"/>
  <c r="H21" i="4" l="1"/>
  <c r="J21" i="4" s="1"/>
  <c r="H22" i="4"/>
  <c r="J22" i="4" s="1"/>
  <c r="H20" i="4"/>
  <c r="J20" i="4" s="1"/>
  <c r="J10" i="4"/>
  <c r="J9" i="4"/>
  <c r="J11" i="4"/>
  <c r="H11" i="4"/>
  <c r="F28" i="4"/>
  <c r="F27" i="4"/>
  <c r="F26" i="4"/>
  <c r="G17" i="4"/>
  <c r="F17" i="4"/>
  <c r="G16" i="4"/>
  <c r="F16" i="4"/>
  <c r="G15" i="4"/>
  <c r="F15" i="4"/>
  <c r="G6" i="4"/>
  <c r="J6" i="4" s="1"/>
  <c r="G5" i="4"/>
  <c r="J5" i="4" s="1"/>
  <c r="G4" i="4"/>
  <c r="J4" i="4" s="1"/>
  <c r="G8" i="2"/>
  <c r="H8" i="2" s="1"/>
  <c r="F8" i="2"/>
  <c r="G6" i="2"/>
  <c r="G5" i="2"/>
  <c r="H5" i="2" s="1"/>
  <c r="G4" i="2"/>
  <c r="H4" i="2" s="1"/>
  <c r="F6" i="2"/>
  <c r="F5" i="2"/>
  <c r="H6" i="3"/>
  <c r="J6" i="3" s="1"/>
  <c r="F5" i="3"/>
  <c r="G8" i="3"/>
  <c r="G5" i="3"/>
  <c r="H5" i="3" s="1"/>
  <c r="J5" i="3" s="1"/>
  <c r="F6" i="3"/>
  <c r="F8" i="3"/>
  <c r="G4" i="3"/>
  <c r="H4" i="3" s="1"/>
  <c r="H8" i="3" l="1"/>
  <c r="I8" i="3" s="1"/>
  <c r="H6" i="2"/>
  <c r="I6" i="2" s="1"/>
  <c r="I4" i="2"/>
  <c r="J4" i="2"/>
  <c r="J5" i="2"/>
  <c r="I5" i="2"/>
  <c r="J8" i="2"/>
  <c r="I8" i="2"/>
  <c r="H27" i="4"/>
  <c r="J27" i="4" s="1"/>
  <c r="H4" i="4"/>
  <c r="H5" i="4"/>
  <c r="H6" i="4"/>
  <c r="H15" i="4"/>
  <c r="J15" i="4" s="1"/>
  <c r="H26" i="4"/>
  <c r="J26" i="4" s="1"/>
  <c r="H28" i="4"/>
  <c r="J28" i="4" s="1"/>
  <c r="H16" i="4"/>
  <c r="J16" i="4" s="1"/>
  <c r="H17" i="4"/>
  <c r="J17" i="4" s="1"/>
  <c r="J4" i="3"/>
  <c r="I4" i="3"/>
  <c r="I5" i="3"/>
  <c r="J8" i="3" l="1"/>
  <c r="J6" i="2"/>
</calcChain>
</file>

<file path=xl/sharedStrings.xml><?xml version="1.0" encoding="utf-8"?>
<sst xmlns="http://schemas.openxmlformats.org/spreadsheetml/2006/main" count="150" uniqueCount="65">
  <si>
    <t>Artykuł w czasopiśmie</t>
  </si>
  <si>
    <t>2017 - 2018 Wykaz z 2017</t>
  </si>
  <si>
    <t>2019 - 2020 Wykaz z 2019</t>
  </si>
  <si>
    <t>Artykuł recenzyjny</t>
  </si>
  <si>
    <t>Poza wykazem</t>
  </si>
  <si>
    <t>Z wykazu czasopism</t>
  </si>
  <si>
    <t>25 lub 20</t>
  </si>
  <si>
    <t>mniej niż 20</t>
  </si>
  <si>
    <t>2017 - 2018</t>
  </si>
  <si>
    <t>2019 - 2020</t>
  </si>
  <si>
    <t>Wartość punktowa artykułów naukowych</t>
  </si>
  <si>
    <t>Typ publikacji</t>
  </si>
  <si>
    <t>Przekład monografii na język polski lub z polskiego na inny język nowożytny</t>
  </si>
  <si>
    <t>Monografia|Redakcja|Rozdział poziom 2</t>
  </si>
  <si>
    <t>Monografia|Redakcja|Rozdział poza wykazem</t>
  </si>
  <si>
    <t>20 | 5 | 5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</si>
  <si>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z jednej dyscypliny i podmiotu (dyscyplinopodmiotu)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</si>
  <si>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Pc - całkowita wartość punktowa publikacji</t>
  </si>
  <si>
    <t>10% całkowitej wartości punktowej</t>
  </si>
  <si>
    <t>przeliczeniowa wartość punktowa wg wzoru</t>
  </si>
  <si>
    <t>To wartość Twoich publikacji dla ewaluacji jakości działalności naukowej.</t>
  </si>
  <si>
    <t>m (liczba autorów)</t>
  </si>
  <si>
    <t>k (liczba autorów z jednostkodyscypliny)</t>
  </si>
  <si>
    <t>P - przeliczeniowa wartość punktowa publikacji (większa z liczb z kolumny E lub F)</t>
  </si>
  <si>
    <t xml:space="preserve">Pu - pkt dla pracownika (wartość punktowa udziału jednostkowego) </t>
  </si>
  <si>
    <t>n/d</t>
  </si>
  <si>
    <t xml:space="preserve">Wydawca z poziom II </t>
  </si>
  <si>
    <t>monografia</t>
  </si>
  <si>
    <t>redakcja</t>
  </si>
  <si>
    <t>rozdział</t>
  </si>
  <si>
    <t>Wydawca z poziom I</t>
  </si>
  <si>
    <t>Lista wydawców dostępna jest pod adresem:
http://www.bip.nauka.gov.pl/g2/oryginal/2019_01/1c2912c1f994b8d37a305fac21b8ab54.pdf</t>
  </si>
  <si>
    <t xml:space="preserve">Monografie w dyscyplinach z dziedzin nauk humanistycznych, społecznych i teologicznych. </t>
  </si>
  <si>
    <t xml:space="preserve">                      Wydawca spoza wykazu MNiSW</t>
  </si>
  <si>
    <r>
      <t xml:space="preserve">Liczba autorów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- to liczba osób, które zadeklarowały tą samą dyscyplinę w PB.
Jeśli pochodzą z innego podmiotu, to nie są uwzględnione w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,
a tylko w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</si>
  <si>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Wstaw odpowiednie liczby charakteryzujące Twoją publikację.
Liczba punktów </t>
    </r>
    <r>
      <rPr>
        <b/>
        <sz val="11"/>
        <color theme="1"/>
        <rFont val="Calibri"/>
        <family val="2"/>
        <charset val="238"/>
        <scheme val="minor"/>
      </rPr>
      <t>Pc</t>
    </r>
    <r>
      <rPr>
        <sz val="11"/>
        <color theme="1"/>
        <rFont val="Calibri"/>
        <family val="2"/>
        <charset val="238"/>
        <scheme val="minor"/>
      </rPr>
      <t xml:space="preserve"> jest przydzielona w zależności od rodzaju publikacji i prestiżu wydawnictwa.</t>
    </r>
  </si>
  <si>
    <t>Wartość punktowa monografii naukowych</t>
  </si>
  <si>
    <t>Monografia|Redakcja|Rozdział poziom 1</t>
  </si>
  <si>
    <t>Monografia poza wykazem oceniona przez KEN (max 5 monografii, ocena na wniosek)</t>
  </si>
  <si>
    <t>P - przeliczeniowa wartość punktowa publikacji (większa z liczb z kolumny F lub G)</t>
  </si>
  <si>
    <t>30 i więcej</t>
  </si>
  <si>
    <t>25% 𝑃𝑐</t>
  </si>
  <si>
    <t xml:space="preserve"> 100 % punktów przyznanych za autorstwo bez względu na stosunek liczby autorów pochodzących z PB do liczby wszystkich autorów </t>
  </si>
  <si>
    <t>20 lub 25</t>
  </si>
  <si>
    <t>U - część slota (udział jednostkowy autora w publikacji)</t>
  </si>
  <si>
    <t>Artykuł opublikowany w czasopiśmie (liczba pkt)</t>
  </si>
  <si>
    <t>Całkowita watrość punktowa publikacji (Pc) w okresie</t>
  </si>
  <si>
    <t>Przeliczona wartość punktowa publikacji (P) w okresie</t>
  </si>
  <si>
    <t>Udział jednostkowy Autora w slocie (U)</t>
  </si>
  <si>
    <t>Wartość pkt udziału jednostkowego (Pu)</t>
  </si>
  <si>
    <t>Całkowita watrość punktowa publikacji (Pc) 
w okresie 2017 - 2020</t>
  </si>
  <si>
    <t>Przeliczona wartość punktowa publikacji (P) 
w okresie 2017 - 2020</t>
  </si>
  <si>
    <t>Wartość punktowa udziału jednostkowego (Pu)</t>
  </si>
  <si>
    <t>Wstaw odpowiednie liczby charakteryzujące Twoją publikację.</t>
  </si>
  <si>
    <t>100 - 140 - 200</t>
  </si>
  <si>
    <t>40 - 70</t>
  </si>
  <si>
    <t>5 (Artykuł)</t>
  </si>
  <si>
    <t>Lista czasopism i konferencji dostępna jest pod adresem:
http://www.bip.nauka.gov.pl/g2/oryginal/2019_08/a07248ec34e343035b433bb61f39c053.pdf</t>
  </si>
  <si>
    <r>
      <t xml:space="preserve">200 | 100 | 50   </t>
    </r>
    <r>
      <rPr>
        <i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  300 | 150 | 75 **</t>
    </r>
  </si>
  <si>
    <t>**  dla dyscyplin z dziedzin nauk humanistycznych, społecznych i teologicznych</t>
  </si>
  <si>
    <r>
      <t xml:space="preserve">80 | 20 | 20   </t>
    </r>
    <r>
      <rPr>
        <i/>
        <sz val="11"/>
        <color rgb="FF000000"/>
        <rFont val="Calibri"/>
        <family val="2"/>
        <charset val="238"/>
        <scheme val="minor"/>
      </rPr>
      <t>lub</t>
    </r>
    <r>
      <rPr>
        <sz val="11"/>
        <color rgb="FF000000"/>
        <rFont val="Calibri"/>
        <family val="2"/>
        <charset val="238"/>
        <scheme val="minor"/>
      </rPr>
      <t xml:space="preserve">   100 | 20 | 20**</t>
    </r>
  </si>
  <si>
    <r>
      <t xml:space="preserve">                             Czasopismo naukowe i materiały konferencyjne 
                             </t>
    </r>
    <r>
      <rPr>
        <b/>
        <u/>
        <sz val="18"/>
        <color theme="5"/>
        <rFont val="Calibri"/>
        <family val="2"/>
        <charset val="238"/>
        <scheme val="minor"/>
      </rPr>
      <t>spoza</t>
    </r>
    <r>
      <rPr>
        <b/>
        <sz val="18"/>
        <color theme="5"/>
        <rFont val="Calibri"/>
        <family val="2"/>
        <charset val="238"/>
        <scheme val="minor"/>
      </rPr>
      <t xml:space="preserve"> wykazu z 2019 roku</t>
    </r>
  </si>
  <si>
    <r>
      <t xml:space="preserve">                             Czasopismo naukowe i materiały konferencyjne 
                             </t>
    </r>
    <r>
      <rPr>
        <b/>
        <u/>
        <sz val="18"/>
        <color theme="5"/>
        <rFont val="Calibri"/>
        <family val="2"/>
        <charset val="238"/>
        <scheme val="minor"/>
      </rPr>
      <t>zamieszczone</t>
    </r>
    <r>
      <rPr>
        <b/>
        <sz val="18"/>
        <color theme="5"/>
        <rFont val="Calibri"/>
        <family val="2"/>
        <charset val="238"/>
        <scheme val="minor"/>
      </rPr>
      <t xml:space="preserve"> w wykazie z 2017 roku</t>
    </r>
  </si>
  <si>
    <r>
      <t xml:space="preserve">                             Czasopismo naukowe i materiały konferencyjne 
                             </t>
    </r>
    <r>
      <rPr>
        <b/>
        <u/>
        <sz val="18"/>
        <color theme="5"/>
        <rFont val="Calibri"/>
        <family val="2"/>
        <charset val="238"/>
        <scheme val="minor"/>
      </rPr>
      <t>spoza</t>
    </r>
    <r>
      <rPr>
        <b/>
        <sz val="18"/>
        <color theme="5"/>
        <rFont val="Calibri"/>
        <family val="2"/>
        <charset val="238"/>
        <scheme val="minor"/>
      </rPr>
      <t xml:space="preserve"> wykazu z 2017 roku</t>
    </r>
  </si>
  <si>
    <r>
      <t xml:space="preserve">                             Czasopismo naukowe i materiały konferencyjne 
                             </t>
    </r>
    <r>
      <rPr>
        <b/>
        <u/>
        <sz val="18"/>
        <color theme="5"/>
        <rFont val="Calibri"/>
        <family val="2"/>
        <charset val="238"/>
        <scheme val="minor"/>
      </rPr>
      <t>zamieszczone</t>
    </r>
    <r>
      <rPr>
        <b/>
        <sz val="18"/>
        <color theme="5"/>
        <rFont val="Calibri"/>
        <family val="2"/>
        <charset val="238"/>
        <scheme val="minor"/>
      </rPr>
      <t xml:space="preserve"> w wykazie z 2019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</si>
</sst>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8"/>
      <color theme="5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6" fillId="5" borderId="0" xfId="3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/>
    <xf numFmtId="0" fontId="4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1" fillId="9" borderId="1" xfId="2" applyFill="1" applyBorder="1" applyAlignment="1">
      <alignment horizontal="center" vertical="center"/>
    </xf>
    <xf numFmtId="0" fontId="1" fillId="9" borderId="15" xfId="2" applyFill="1" applyBorder="1" applyAlignment="1">
      <alignment horizontal="center" vertical="center"/>
    </xf>
    <xf numFmtId="165" fontId="6" fillId="6" borderId="1" xfId="3" applyNumberFormat="1" applyFont="1" applyFill="1" applyBorder="1" applyAlignment="1">
      <alignment horizontal="center" vertical="center"/>
    </xf>
    <xf numFmtId="165" fontId="6" fillId="6" borderId="11" xfId="3" applyNumberFormat="1" applyFont="1" applyFill="1" applyBorder="1" applyAlignment="1">
      <alignment horizontal="center" vertical="center"/>
    </xf>
    <xf numFmtId="165" fontId="6" fillId="6" borderId="15" xfId="3" applyNumberFormat="1" applyFont="1" applyFill="1" applyBorder="1" applyAlignment="1">
      <alignment horizontal="center" vertical="center"/>
    </xf>
    <xf numFmtId="165" fontId="6" fillId="6" borderId="16" xfId="3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2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1" fillId="9" borderId="1" xfId="2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165" fontId="6" fillId="6" borderId="1" xfId="3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9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0" fillId="9" borderId="1" xfId="2" applyFont="1" applyFill="1" applyBorder="1" applyAlignment="1">
      <alignment horizontal="center" vertical="center" wrapText="1"/>
    </xf>
    <xf numFmtId="0" fontId="1" fillId="9" borderId="1" xfId="2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0" fontId="1" fillId="9" borderId="1" xfId="2" applyFill="1" applyBorder="1" applyAlignment="1">
      <alignment horizontal="center" vertical="center"/>
    </xf>
    <xf numFmtId="0" fontId="8" fillId="9" borderId="1" xfId="4" applyFill="1" applyBorder="1" applyAlignment="1">
      <alignment horizontal="center" vertical="center" wrapText="1"/>
    </xf>
    <xf numFmtId="0" fontId="8" fillId="9" borderId="1" xfId="4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</cellXfs>
  <cellStyles count="5">
    <cellStyle name="20% - akcent 1" xfId="2" builtinId="30"/>
    <cellStyle name="60% - akcent 1" xfId="3" builtinId="32"/>
    <cellStyle name="Dobre" xfId="1" builtinId="26"/>
    <cellStyle name="Hiperłącze" xfId="4" builtinId="8"/>
    <cellStyle name="Normalny" xfId="0" builtinId="0"/>
  </cellStyles>
  <dxfs count="0"/>
  <tableStyles count="0" defaultTableStyle="TableStyleMedium2" defaultPivotStyle="PivotStyleLight16"/>
  <colors>
    <mruColors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8</xdr:row>
      <xdr:rowOff>9525</xdr:rowOff>
    </xdr:from>
    <xdr:to>
      <xdr:col>3</xdr:col>
      <xdr:colOff>685800</xdr:colOff>
      <xdr:row>11</xdr:row>
      <xdr:rowOff>9525</xdr:rowOff>
    </xdr:to>
    <xdr:cxnSp macro="">
      <xdr:nvCxnSpPr>
        <xdr:cNvPr id="3" name="Łącznik prosty ze strzałką 2"/>
        <xdr:cNvCxnSpPr/>
      </xdr:nvCxnSpPr>
      <xdr:spPr>
        <a:xfrm flipH="1" flipV="1">
          <a:off x="2343150" y="3629025"/>
          <a:ext cx="1343025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7</xdr:row>
      <xdr:rowOff>276225</xdr:rowOff>
    </xdr:from>
    <xdr:to>
      <xdr:col>3</xdr:col>
      <xdr:colOff>695325</xdr:colOff>
      <xdr:row>11</xdr:row>
      <xdr:rowOff>9526</xdr:rowOff>
    </xdr:to>
    <xdr:cxnSp macro="">
      <xdr:nvCxnSpPr>
        <xdr:cNvPr id="5" name="Łącznik prosty ze strzałką 4"/>
        <xdr:cNvCxnSpPr/>
      </xdr:nvCxnSpPr>
      <xdr:spPr>
        <a:xfrm flipV="1">
          <a:off x="3981450" y="3781425"/>
          <a:ext cx="9525" cy="6191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689162</xdr:colOff>
      <xdr:row>8</xdr:row>
      <xdr:rowOff>19051</xdr:rowOff>
    </xdr:from>
    <xdr:to>
      <xdr:col>4</xdr:col>
      <xdr:colOff>666750</xdr:colOff>
      <xdr:row>11</xdr:row>
      <xdr:rowOff>11206</xdr:rowOff>
    </xdr:to>
    <xdr:cxnSp macro="">
      <xdr:nvCxnSpPr>
        <xdr:cNvPr id="7" name="Łącznik prosty ze strzałką 6"/>
        <xdr:cNvCxnSpPr/>
      </xdr:nvCxnSpPr>
      <xdr:spPr>
        <a:xfrm flipV="1">
          <a:off x="3989294" y="3806639"/>
          <a:ext cx="1361515" cy="5076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19050</xdr:colOff>
      <xdr:row>1</xdr:row>
      <xdr:rowOff>499696</xdr:rowOff>
    </xdr:from>
    <xdr:ext cx="4117733" cy="313452"/>
    <xdr:sp macro="" textlink="">
      <xdr:nvSpPr>
        <xdr:cNvPr id="6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1933575" y="690196"/>
          <a:ext cx="4117733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9525</xdr:colOff>
      <xdr:row>6</xdr:row>
      <xdr:rowOff>489439</xdr:rowOff>
    </xdr:from>
    <xdr:ext cx="2746133" cy="313452"/>
    <xdr:sp macro="" textlink="">
      <xdr:nvSpPr>
        <xdr:cNvPr id="8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3152775" y="3175489"/>
          <a:ext cx="2746133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  <xdr:twoCellAnchor>
    <xdr:from>
      <xdr:col>8</xdr:col>
      <xdr:colOff>885826</xdr:colOff>
      <xdr:row>8</xdr:row>
      <xdr:rowOff>1</xdr:rowOff>
    </xdr:from>
    <xdr:to>
      <xdr:col>9</xdr:col>
      <xdr:colOff>78441</xdr:colOff>
      <xdr:row>11</xdr:row>
      <xdr:rowOff>5603</xdr:rowOff>
    </xdr:to>
    <xdr:cxnSp macro="">
      <xdr:nvCxnSpPr>
        <xdr:cNvPr id="10" name="Łącznik prosty ze strzałką 9"/>
        <xdr:cNvCxnSpPr/>
      </xdr:nvCxnSpPr>
      <xdr:spPr>
        <a:xfrm flipH="1" flipV="1">
          <a:off x="11693900" y="3787589"/>
          <a:ext cx="839879" cy="5602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78441</xdr:colOff>
      <xdr:row>8</xdr:row>
      <xdr:rowOff>1</xdr:rowOff>
    </xdr:from>
    <xdr:to>
      <xdr:col>9</xdr:col>
      <xdr:colOff>1000125</xdr:colOff>
      <xdr:row>11</xdr:row>
      <xdr:rowOff>5603</xdr:rowOff>
    </xdr:to>
    <xdr:cxnSp macro="">
      <xdr:nvCxnSpPr>
        <xdr:cNvPr id="11" name="Łącznik prosty ze strzałką 10"/>
        <xdr:cNvCxnSpPr/>
      </xdr:nvCxnSpPr>
      <xdr:spPr>
        <a:xfrm flipV="1">
          <a:off x="12533779" y="3787589"/>
          <a:ext cx="921684" cy="7115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8</xdr:row>
      <xdr:rowOff>9525</xdr:rowOff>
    </xdr:from>
    <xdr:to>
      <xdr:col>3</xdr:col>
      <xdr:colOff>685800</xdr:colOff>
      <xdr:row>11</xdr:row>
      <xdr:rowOff>9525</xdr:rowOff>
    </xdr:to>
    <xdr:cxnSp macro="">
      <xdr:nvCxnSpPr>
        <xdr:cNvPr id="2" name="Łącznik prosty ze strzałką 1"/>
        <xdr:cNvCxnSpPr/>
      </xdr:nvCxnSpPr>
      <xdr:spPr>
        <a:xfrm flipH="1" flipV="1">
          <a:off x="2343150" y="3629025"/>
          <a:ext cx="1343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8</xdr:row>
      <xdr:rowOff>0</xdr:rowOff>
    </xdr:from>
    <xdr:to>
      <xdr:col>3</xdr:col>
      <xdr:colOff>686493</xdr:colOff>
      <xdr:row>10</xdr:row>
      <xdr:rowOff>180976</xdr:rowOff>
    </xdr:to>
    <xdr:cxnSp macro="">
      <xdr:nvCxnSpPr>
        <xdr:cNvPr id="3" name="Łącznik prosty ze strzałką 2"/>
        <xdr:cNvCxnSpPr/>
      </xdr:nvCxnSpPr>
      <xdr:spPr>
        <a:xfrm flipV="1">
          <a:off x="3819525" y="3790950"/>
          <a:ext cx="10218" cy="5619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676275</xdr:colOff>
      <xdr:row>8</xdr:row>
      <xdr:rowOff>19050</xdr:rowOff>
    </xdr:from>
    <xdr:to>
      <xdr:col>4</xdr:col>
      <xdr:colOff>666750</xdr:colOff>
      <xdr:row>11</xdr:row>
      <xdr:rowOff>0</xdr:rowOff>
    </xdr:to>
    <xdr:cxnSp macro="">
      <xdr:nvCxnSpPr>
        <xdr:cNvPr id="4" name="Łącznik prosty ze strzałką 3"/>
        <xdr:cNvCxnSpPr/>
      </xdr:nvCxnSpPr>
      <xdr:spPr>
        <a:xfrm flipV="1">
          <a:off x="3676650" y="3638550"/>
          <a:ext cx="13144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8</xdr:row>
      <xdr:rowOff>0</xdr:rowOff>
    </xdr:from>
    <xdr:to>
      <xdr:col>9</xdr:col>
      <xdr:colOff>9525</xdr:colOff>
      <xdr:row>11</xdr:row>
      <xdr:rowOff>0</xdr:rowOff>
    </xdr:to>
    <xdr:cxnSp macro="">
      <xdr:nvCxnSpPr>
        <xdr:cNvPr id="6" name="Łącznik prosty ze strzałką 5"/>
        <xdr:cNvCxnSpPr/>
      </xdr:nvCxnSpPr>
      <xdr:spPr>
        <a:xfrm flipH="1" flipV="1">
          <a:off x="14239875" y="3724275"/>
          <a:ext cx="10096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962025</xdr:colOff>
      <xdr:row>11</xdr:row>
      <xdr:rowOff>0</xdr:rowOff>
    </xdr:to>
    <xdr:cxnSp macro="">
      <xdr:nvCxnSpPr>
        <xdr:cNvPr id="8" name="Łącznik prosty ze strzałką 7"/>
        <xdr:cNvCxnSpPr/>
      </xdr:nvCxnSpPr>
      <xdr:spPr>
        <a:xfrm flipV="1">
          <a:off x="15240000" y="3724275"/>
          <a:ext cx="962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19050</xdr:colOff>
      <xdr:row>1</xdr:row>
      <xdr:rowOff>499696</xdr:rowOff>
    </xdr:from>
    <xdr:ext cx="4117733" cy="313452"/>
    <xdr:sp macro="" textlink="">
      <xdr:nvSpPr>
        <xdr:cNvPr id="7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1781175" y="690196"/>
          <a:ext cx="4117733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9525</xdr:colOff>
      <xdr:row>6</xdr:row>
      <xdr:rowOff>489439</xdr:rowOff>
    </xdr:from>
    <xdr:ext cx="2746133" cy="313452"/>
    <xdr:sp macro="" textlink="">
      <xdr:nvSpPr>
        <xdr:cNvPr id="9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3152775" y="3175489"/>
          <a:ext cx="2746133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28</xdr:row>
      <xdr:rowOff>9525</xdr:rowOff>
    </xdr:from>
    <xdr:to>
      <xdr:col>3</xdr:col>
      <xdr:colOff>942975</xdr:colOff>
      <xdr:row>30</xdr:row>
      <xdr:rowOff>0</xdr:rowOff>
    </xdr:to>
    <xdr:cxnSp macro="">
      <xdr:nvCxnSpPr>
        <xdr:cNvPr id="12" name="Łącznik prosty ze strzałką 11"/>
        <xdr:cNvCxnSpPr/>
      </xdr:nvCxnSpPr>
      <xdr:spPr>
        <a:xfrm flipH="1" flipV="1">
          <a:off x="2819400" y="9153525"/>
          <a:ext cx="193357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28</xdr:row>
      <xdr:rowOff>0</xdr:rowOff>
    </xdr:from>
    <xdr:to>
      <xdr:col>3</xdr:col>
      <xdr:colOff>952500</xdr:colOff>
      <xdr:row>30</xdr:row>
      <xdr:rowOff>0</xdr:rowOff>
    </xdr:to>
    <xdr:cxnSp macro="">
      <xdr:nvCxnSpPr>
        <xdr:cNvPr id="14" name="Łącznik prosty ze strzałką 13"/>
        <xdr:cNvCxnSpPr/>
      </xdr:nvCxnSpPr>
      <xdr:spPr>
        <a:xfrm flipV="1">
          <a:off x="4762500" y="9144000"/>
          <a:ext cx="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28</xdr:row>
      <xdr:rowOff>0</xdr:rowOff>
    </xdr:from>
    <xdr:to>
      <xdr:col>4</xdr:col>
      <xdr:colOff>962025</xdr:colOff>
      <xdr:row>29</xdr:row>
      <xdr:rowOff>742950</xdr:rowOff>
    </xdr:to>
    <xdr:cxnSp macro="">
      <xdr:nvCxnSpPr>
        <xdr:cNvPr id="16" name="Łącznik prosty ze strzałką 15"/>
        <xdr:cNvCxnSpPr/>
      </xdr:nvCxnSpPr>
      <xdr:spPr>
        <a:xfrm flipV="1">
          <a:off x="4762500" y="9144000"/>
          <a:ext cx="19145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971550</xdr:colOff>
      <xdr:row>28</xdr:row>
      <xdr:rowOff>9525</xdr:rowOff>
    </xdr:from>
    <xdr:to>
      <xdr:col>9</xdr:col>
      <xdr:colOff>0</xdr:colOff>
      <xdr:row>29</xdr:row>
      <xdr:rowOff>742950</xdr:rowOff>
    </xdr:to>
    <xdr:cxnSp macro="">
      <xdr:nvCxnSpPr>
        <xdr:cNvPr id="18" name="Łącznik prosty ze strzałką 17"/>
        <xdr:cNvCxnSpPr/>
      </xdr:nvCxnSpPr>
      <xdr:spPr>
        <a:xfrm flipH="1" flipV="1">
          <a:off x="14306550" y="9153525"/>
          <a:ext cx="933450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9525</xdr:rowOff>
    </xdr:from>
    <xdr:to>
      <xdr:col>9</xdr:col>
      <xdr:colOff>971550</xdr:colOff>
      <xdr:row>30</xdr:row>
      <xdr:rowOff>0</xdr:rowOff>
    </xdr:to>
    <xdr:cxnSp macro="">
      <xdr:nvCxnSpPr>
        <xdr:cNvPr id="20" name="Łącznik prosty ze strzałką 19"/>
        <xdr:cNvCxnSpPr/>
      </xdr:nvCxnSpPr>
      <xdr:spPr>
        <a:xfrm flipV="1">
          <a:off x="15240000" y="9153525"/>
          <a:ext cx="9715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19050</xdr:colOff>
      <xdr:row>1</xdr:row>
      <xdr:rowOff>184668</xdr:rowOff>
    </xdr:from>
    <xdr:ext cx="2733676" cy="313452"/>
    <xdr:sp macro="" textlink="">
      <xdr:nvSpPr>
        <xdr:cNvPr id="7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2914650" y="384693"/>
          <a:ext cx="2733676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15976</xdr:colOff>
      <xdr:row>12</xdr:row>
      <xdr:rowOff>182592</xdr:rowOff>
    </xdr:from>
    <xdr:ext cx="2736749" cy="313452"/>
    <xdr:sp macro="" textlink="">
      <xdr:nvSpPr>
        <xdr:cNvPr id="8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2911576" y="4716492"/>
          <a:ext cx="2736749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15875</xdr:colOff>
      <xdr:row>23</xdr:row>
      <xdr:rowOff>190499</xdr:rowOff>
    </xdr:from>
    <xdr:ext cx="2746375" cy="313452"/>
    <xdr:sp macro="" textlink="">
      <xdr:nvSpPr>
        <xdr:cNvPr id="9" name="Objaśnienie: strzałka w dół 10">
          <a:extLst>
            <a:ext uri="{FF2B5EF4-FFF2-40B4-BE49-F238E27FC236}">
              <a16:creationId xmlns="" xmlns:a16="http://schemas.microsoft.com/office/drawing/2014/main" id="{5C391B53-6CDE-48FC-8F80-3D01C031FC10}"/>
            </a:ext>
          </a:extLst>
        </xdr:cNvPr>
        <xdr:cNvSpPr/>
      </xdr:nvSpPr>
      <xdr:spPr>
        <a:xfrm>
          <a:off x="2911475" y="9010649"/>
          <a:ext cx="2746375" cy="313452"/>
        </a:xfrm>
        <a:prstGeom prst="downArrowCallout">
          <a:avLst>
            <a:gd name="adj1" fmla="val 18247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 i="1">
              <a:solidFill>
                <a:schemeClr val="tx1"/>
              </a:solidFill>
            </a:rPr>
            <a:t>wypełnia</a:t>
          </a:r>
          <a:r>
            <a:rPr lang="pl-PL" sz="1100" i="1" baseline="0">
              <a:solidFill>
                <a:schemeClr val="tx1"/>
              </a:solidFill>
            </a:rPr>
            <a:t> autor</a:t>
          </a:r>
          <a:endParaRPr lang="pl-PL" sz="1100" i="1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18</xdr:row>
      <xdr:rowOff>295275</xdr:rowOff>
    </xdr:from>
    <xdr:ext cx="2355453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pole tekstowe 13">
              <a:extLst>
                <a:ext uri="{FF2B5EF4-FFF2-40B4-BE49-F238E27FC236}">
                  <a16:creationId xmlns="" xmlns:a16="http://schemas.microsoft.com/office/drawing/2014/main" id="{5EC9E59C-6CF1-47CA-A268-80C4FED03D93}"/>
                </a:ext>
              </a:extLst>
            </xdr:cNvPr>
            <xdr:cNvSpPr txBox="1"/>
          </xdr:nvSpPr>
          <xdr:spPr>
            <a:xfrm>
              <a:off x="6477000" y="7477125"/>
              <a:ext cx="235545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4" name="pole tekstowe 13">
              <a:extLst>
                <a:ext uri="{FF2B5EF4-FFF2-40B4-BE49-F238E27FC236}">
                  <a16:creationId xmlns:a16="http://schemas.microsoft.com/office/drawing/2014/main" xmlns:a14="http://schemas.microsoft.com/office/drawing/2010/main" xmlns="" id="{5EC9E59C-6CF1-47CA-A268-80C4FED03D93}"/>
                </a:ext>
              </a:extLst>
            </xdr:cNvPr>
            <xdr:cNvSpPr txBox="1"/>
          </xdr:nvSpPr>
          <xdr:spPr>
            <a:xfrm>
              <a:off x="6477000" y="7477125"/>
              <a:ext cx="235545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pl-PL" sz="1100" i="0">
                  <a:latin typeface="Cambria Math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</a:t>
              </a:r>
              <a:r>
                <a:rPr lang="pl-PL" sz="1100" b="0" i="0">
                  <a:latin typeface="Cambria Math"/>
                </a:rPr>
                <a:t>〗_</a:t>
              </a:r>
              <a:r>
                <a:rPr lang="pl-PL" sz="1100" b="0" i="0">
                  <a:latin typeface="Cambria Math" panose="02040503050406030204" pitchFamily="18" charset="0"/>
                </a:rPr>
                <a:t>𝑐∗</a:t>
              </a:r>
              <a:r>
                <a:rPr lang="pl-PL" sz="1100" b="0" i="0">
                  <a:latin typeface="Cambria Math"/>
                </a:rPr>
                <a:t>√(</a:t>
              </a:r>
              <a:r>
                <a:rPr lang="pl-PL" sz="1100" b="0" i="0">
                  <a:latin typeface="Cambria Math" panose="02040503050406030204" pitchFamily="18" charset="0"/>
                </a:rPr>
                <a:t>𝑘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𝑚   </a:t>
              </a:r>
              <a:r>
                <a:rPr lang="pl-PL" sz="1100" b="0" i="0">
                  <a:latin typeface="Cambria Math"/>
                </a:rPr>
                <a:t>)</a:t>
              </a:r>
              <a:r>
                <a:rPr lang="pl-PL" sz="1100" b="0" i="0">
                  <a:latin typeface="Cambria Math" panose="02040503050406030204" pitchFamily="18" charset="0"/>
                </a:rPr>
                <a:t>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mniej niż 10% 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542925</xdr:colOff>
      <xdr:row>19</xdr:row>
      <xdr:rowOff>228600</xdr:rowOff>
    </xdr:from>
    <xdr:ext cx="649345" cy="346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pole tekstowe 15">
              <a:extLst>
                <a:ext uri="{FF2B5EF4-FFF2-40B4-BE49-F238E27FC236}">
                  <a16:creationId xmlns="" xmlns:a16="http://schemas.microsoft.com/office/drawing/2014/main" id="{78E9C089-62E1-4B9D-AA92-53AE476848BA}"/>
                </a:ext>
              </a:extLst>
            </xdr:cNvPr>
            <xdr:cNvSpPr txBox="1"/>
          </xdr:nvSpPr>
          <xdr:spPr>
            <a:xfrm>
              <a:off x="9877425" y="7915275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pl-PL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6" name="pole tekstowe 15">
              <a:extLst>
                <a:ext uri="{FF2B5EF4-FFF2-40B4-BE49-F238E27FC236}">
                  <a16:creationId xmlns:a16="http://schemas.microsoft.com/office/drawing/2014/main" xmlns:a14="http://schemas.microsoft.com/office/drawing/2010/main" xmlns="" id="{78E9C089-62E1-4B9D-AA92-53AE476848BA}"/>
                </a:ext>
              </a:extLst>
            </xdr:cNvPr>
            <xdr:cNvSpPr txBox="1"/>
          </xdr:nvSpPr>
          <xdr:spPr>
            <a:xfrm>
              <a:off x="9877425" y="7915275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𝑈=𝑃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𝑃</a:t>
              </a:r>
              <a:r>
                <a:rPr lang="pl-PL" sz="1100" b="0" i="0">
                  <a:latin typeface="Cambria Math"/>
                </a:rPr>
                <a:t>_</a:t>
              </a:r>
              <a:r>
                <a:rPr lang="pl-PL" sz="1100" b="0" i="0">
                  <a:latin typeface="Cambria Math" panose="02040503050406030204" pitchFamily="18" charset="0"/>
                </a:rPr>
                <a:t>𝑐</a:t>
              </a:r>
              <a:r>
                <a:rPr lang="pl-PL" sz="1100" b="0" i="0">
                  <a:latin typeface="Cambria Math"/>
                </a:rPr>
                <a:t> </a:t>
              </a:r>
              <a:r>
                <a:rPr lang="pl-PL" sz="1100" b="0" i="0">
                  <a:latin typeface="Cambria Math" panose="02040503050406030204" pitchFamily="18" charset="0"/>
                </a:rPr>
                <a:t>∗1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7</xdr:col>
      <xdr:colOff>428625</xdr:colOff>
      <xdr:row>19</xdr:row>
      <xdr:rowOff>228600</xdr:rowOff>
    </xdr:from>
    <xdr:ext cx="752475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pole tekstowe 16">
              <a:extLst>
                <a:ext uri="{FF2B5EF4-FFF2-40B4-BE49-F238E27FC236}">
                  <a16:creationId xmlns=""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11477625" y="7915275"/>
              <a:ext cx="752475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l-PL" sz="1100" b="0" baseline="0"/>
                <a:t> 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400" b="0" i="1">
                          <a:latin typeface="Cambria Math"/>
                        </a:rPr>
                      </m:ctrlPr>
                    </m:sSubPr>
                    <m:e>
                      <m:r>
                        <a:rPr lang="pl-PL" sz="14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r>
                    <a:rPr lang="pl-PL" sz="1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𝑃</m:t>
                      </m:r>
                    </m:num>
                    <m:den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𝑘</m:t>
                      </m:r>
                    </m:den>
                  </m:f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17" name="pole tekstowe 16">
              <a:extLst>
                <a:ext uri="{FF2B5EF4-FFF2-40B4-BE49-F238E27FC236}">
                  <a16:creationId xmlns:a16="http://schemas.microsoft.com/office/drawing/2014/main" xmlns:a14="http://schemas.microsoft.com/office/drawing/2010/main" xmlns="" id="{906EA228-20D5-458B-B4F5-99C25EDAA180}"/>
                </a:ext>
              </a:extLst>
            </xdr:cNvPr>
            <xdr:cNvSpPr txBox="1"/>
          </xdr:nvSpPr>
          <xdr:spPr>
            <a:xfrm>
              <a:off x="11477625" y="7915275"/>
              <a:ext cx="752475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l-PL" sz="1100" b="0" baseline="0"/>
                <a:t>  </a:t>
              </a:r>
              <a:r>
                <a:rPr lang="pl-PL" sz="1400" b="0" i="0">
                  <a:latin typeface="Cambria Math"/>
                </a:rPr>
                <a:t>𝑃_</a:t>
              </a:r>
              <a:r>
                <a:rPr lang="pl-PL" sz="1400" b="0" i="0">
                  <a:latin typeface="Cambria Math" panose="02040503050406030204" pitchFamily="18" charset="0"/>
                </a:rPr>
                <a:t>𝑢=𝑃</a:t>
              </a:r>
              <a:r>
                <a:rPr lang="pl-PL" sz="1400" b="0" i="0">
                  <a:latin typeface="Cambria Math"/>
                </a:rPr>
                <a:t>/</a:t>
              </a:r>
              <a:r>
                <a:rPr lang="pl-PL" sz="1400" b="0" i="0">
                  <a:latin typeface="Cambria Math" panose="02040503050406030204" pitchFamily="18" charset="0"/>
                </a:rPr>
                <a:t>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4</xdr:col>
      <xdr:colOff>815776</xdr:colOff>
      <xdr:row>21</xdr:row>
      <xdr:rowOff>209550</xdr:rowOff>
    </xdr:from>
    <xdr:ext cx="1866900" cy="228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pole tekstowe 17">
              <a:extLst>
                <a:ext uri="{FF2B5EF4-FFF2-40B4-BE49-F238E27FC236}">
                  <a16:creationId xmlns=""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6721276" y="9067800"/>
              <a:ext cx="186690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25%∗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𝑃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P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ustalone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jak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wy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ż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ej</m:t>
                    </m:r>
                  </m:oMath>
                </m:oMathPara>
              </a14:m>
              <a:endParaRPr lang="pl-PL" sz="1100" i="0"/>
            </a:p>
          </xdr:txBody>
        </xdr:sp>
      </mc:Choice>
      <mc:Fallback xmlns="">
        <xdr:sp macro="" textlink="">
          <xdr:nvSpPr>
            <xdr:cNvPr id="18" name="pole tekstowe 17">
              <a:extLst>
                <a:ext uri="{FF2B5EF4-FFF2-40B4-BE49-F238E27FC236}">
                  <a16:creationId xmlns:a16="http://schemas.microsoft.com/office/drawing/2014/main" xmlns:a14="http://schemas.microsoft.com/office/drawing/2010/main" xmlns="" id="{906EA228-20D5-458B-B4F5-99C25EDAA180}"/>
                </a:ext>
              </a:extLst>
            </xdr:cNvPr>
            <xdr:cNvSpPr txBox="1"/>
          </xdr:nvSpPr>
          <xdr:spPr>
            <a:xfrm>
              <a:off x="6721276" y="9067800"/>
              <a:ext cx="186690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25%∗𝑃, P ustalone jak wyżej</a:t>
              </a:r>
              <a:endParaRPr lang="pl-PL" sz="1100" i="0"/>
            </a:p>
          </xdr:txBody>
        </xdr:sp>
      </mc:Fallback>
    </mc:AlternateContent>
    <xdr:clientData/>
  </xdr:oneCellAnchor>
  <xdr:oneCellAnchor>
    <xdr:from>
      <xdr:col>4</xdr:col>
      <xdr:colOff>641134</xdr:colOff>
      <xdr:row>20</xdr:row>
      <xdr:rowOff>114300</xdr:rowOff>
    </xdr:from>
    <xdr:ext cx="2216184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pole tekstowe 18">
              <a:extLst>
                <a:ext uri="{FF2B5EF4-FFF2-40B4-BE49-F238E27FC236}">
                  <a16:creationId xmlns="" xmlns:a16="http://schemas.microsoft.com/office/drawing/2014/main" id="{C46271E9-62F2-4DA9-984C-33054B6C63D4}"/>
                </a:ext>
              </a:extLst>
            </xdr:cNvPr>
            <xdr:cNvSpPr txBox="1"/>
          </xdr:nvSpPr>
          <xdr:spPr>
            <a:xfrm>
              <a:off x="6546634" y="8429625"/>
              <a:ext cx="2216184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10%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9" name="pole tekstowe 18">
              <a:extLst>
                <a:ext uri="{FF2B5EF4-FFF2-40B4-BE49-F238E27FC236}">
                  <a16:creationId xmlns:a16="http://schemas.microsoft.com/office/drawing/2014/main" xmlns:a14="http://schemas.microsoft.com/office/drawing/2010/main" xmlns="" id="{C46271E9-62F2-4DA9-984C-33054B6C63D4}"/>
                </a:ext>
              </a:extLst>
            </xdr:cNvPr>
            <xdr:cNvSpPr txBox="1"/>
          </xdr:nvSpPr>
          <xdr:spPr>
            <a:xfrm>
              <a:off x="6546634" y="8429625"/>
              <a:ext cx="2216184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</a:t>
              </a:r>
              <a:r>
                <a:rPr lang="pl-PL" sz="1100" b="0" i="0">
                  <a:latin typeface="Cambria Math"/>
                </a:rPr>
                <a:t>〗_</a:t>
              </a:r>
              <a:r>
                <a:rPr lang="pl-PL" sz="1100" b="0" i="0">
                  <a:latin typeface="Cambria Math" panose="02040503050406030204" pitchFamily="18" charset="0"/>
                </a:rPr>
                <a:t>𝑐∗𝑘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𝑚  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mniej niż 10% 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5</xdr:col>
      <xdr:colOff>1078231</xdr:colOff>
      <xdr:row>7</xdr:row>
      <xdr:rowOff>338137</xdr:rowOff>
    </xdr:from>
    <xdr:ext cx="45719" cy="80963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D7AB9485-130C-44F1-B552-E2B46A8DF3E5}"/>
            </a:ext>
          </a:extLst>
        </xdr:cNvPr>
        <xdr:cNvSpPr txBox="1"/>
      </xdr:nvSpPr>
      <xdr:spPr>
        <a:xfrm flipH="1">
          <a:off x="8688706" y="3033712"/>
          <a:ext cx="45719" cy="80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571500</xdr:colOff>
      <xdr:row>7</xdr:row>
      <xdr:rowOff>157162</xdr:rowOff>
    </xdr:from>
    <xdr:ext cx="2360582" cy="5001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pole tekstowe 20">
              <a:extLst>
                <a:ext uri="{FF2B5EF4-FFF2-40B4-BE49-F238E27FC236}">
                  <a16:creationId xmlns="" xmlns:a16="http://schemas.microsoft.com/office/drawing/2014/main" id="{362780A0-3F24-4645-85A4-BD3A37AFF54F}"/>
                </a:ext>
              </a:extLst>
            </xdr:cNvPr>
            <xdr:cNvSpPr txBox="1"/>
          </xdr:nvSpPr>
          <xdr:spPr>
            <a:xfrm>
              <a:off x="6477000" y="2852737"/>
              <a:ext cx="236058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>
        <xdr:sp macro="" textlink="">
          <xdr:nvSpPr>
            <xdr:cNvPr id="21" name="pole tekstowe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362780A0-3F24-4645-85A4-BD3A37AFF54F}"/>
                </a:ext>
              </a:extLst>
            </xdr:cNvPr>
            <xdr:cNvSpPr txBox="1"/>
          </xdr:nvSpPr>
          <xdr:spPr>
            <a:xfrm>
              <a:off x="6477000" y="2852737"/>
              <a:ext cx="236058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</a:t>
              </a:r>
              <a:r>
                <a:rPr lang="pl-PL" sz="1100" b="0" i="0">
                  <a:latin typeface="Cambria Math"/>
                </a:rPr>
                <a:t>〗_</a:t>
              </a:r>
              <a:r>
                <a:rPr lang="pl-PL" sz="1100" b="0" i="0">
                  <a:latin typeface="Cambria Math" panose="02040503050406030204" pitchFamily="18" charset="0"/>
                </a:rPr>
                <a:t>𝑐∗</a:t>
              </a:r>
              <a:r>
                <a:rPr lang="pl-PL" sz="1100" b="0" i="0">
                  <a:latin typeface="Cambria Math"/>
                </a:rPr>
                <a:t>√(</a:t>
              </a:r>
              <a:r>
                <a:rPr lang="pl-PL" sz="1100" b="0" i="0">
                  <a:latin typeface="Cambria Math" panose="02040503050406030204" pitchFamily="18" charset="0"/>
                </a:rPr>
                <a:t>𝑘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𝑚   </a:t>
              </a:r>
              <a:r>
                <a:rPr lang="pl-PL" sz="1100" b="0" i="0">
                  <a:latin typeface="Cambria Math"/>
                </a:rPr>
                <a:t>)</a:t>
              </a:r>
              <a:r>
                <a:rPr lang="pl-PL" sz="1100" b="0" i="0">
                  <a:latin typeface="Cambria Math" panose="02040503050406030204" pitchFamily="18" charset="0"/>
                </a:rPr>
                <a:t>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mniej niż 10% 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4</xdr:col>
      <xdr:colOff>698234</xdr:colOff>
      <xdr:row>9</xdr:row>
      <xdr:rowOff>152400</xdr:rowOff>
    </xdr:from>
    <xdr:ext cx="2107115" cy="2437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pole tekstowe 21">
              <a:extLst>
                <a:ext uri="{FF2B5EF4-FFF2-40B4-BE49-F238E27FC236}">
                  <a16:creationId xmlns="" xmlns:a16="http://schemas.microsoft.com/office/drawing/2014/main" id="{F11008DE-6866-4181-BB65-9B8B425D5A6C}"/>
                </a:ext>
              </a:extLst>
            </xdr:cNvPr>
            <xdr:cNvSpPr txBox="1"/>
          </xdr:nvSpPr>
          <xdr:spPr>
            <a:xfrm>
              <a:off x="6603734" y="3629025"/>
              <a:ext cx="2107115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l-PL" sz="1100" i="1">
                          <a:latin typeface="Cambria Math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pl-PL" sz="1100" b="0" i="1">
                          <a:latin typeface="Cambria Math" panose="02040503050406030204" pitchFamily="18" charset="0"/>
                        </a:rPr>
                        <m:t>=</m:t>
                      </m:r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∗</m:t>
                  </m:r>
                  <m:f>
                    <m:fPr>
                      <m:ctrlPr>
                        <a:rPr lang="pl-PL" sz="1100" b="0" i="1">
                          <a:latin typeface="Cambria Math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𝑚</m:t>
                      </m:r>
                    </m:den>
                  </m:f>
                </m:oMath>
              </a14:m>
              <a:r>
                <a:rPr lang="pl-PL" sz="1100"/>
                <a:t>, ale nie</a:t>
              </a:r>
              <a:r>
                <a:rPr lang="pl-PL" sz="1100" baseline="0"/>
                <a:t> mniej niż 10%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i="1" baseline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l-PL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pl-PL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</m:oMath>
              </a14:m>
              <a:r>
                <a:rPr lang="pl-PL" sz="1100" baseline="0"/>
                <a:t> </a:t>
              </a:r>
              <a:endParaRPr lang="pl-PL" sz="1100"/>
            </a:p>
          </xdr:txBody>
        </xdr:sp>
      </mc:Choice>
      <mc:Fallback xmlns="">
        <xdr:sp macro="" textlink="">
          <xdr:nvSpPr>
            <xdr:cNvPr id="22" name="pole tekstowe 21">
              <a:extLst>
                <a:ext uri="{FF2B5EF4-FFF2-40B4-BE49-F238E27FC236}">
                  <a16:creationId xmlns:a16="http://schemas.microsoft.com/office/drawing/2014/main" xmlns:a14="http://schemas.microsoft.com/office/drawing/2010/main" xmlns="" id="{F11008DE-6866-4181-BB65-9B8B425D5A6C}"/>
                </a:ext>
              </a:extLst>
            </xdr:cNvPr>
            <xdr:cNvSpPr txBox="1"/>
          </xdr:nvSpPr>
          <xdr:spPr>
            <a:xfrm>
              <a:off x="6603734" y="3629025"/>
              <a:ext cx="2107115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i="0">
                  <a:latin typeface="Cambria Math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</a:t>
              </a:r>
              <a:r>
                <a:rPr lang="pl-PL" sz="1100" b="0" i="0">
                  <a:latin typeface="Cambria Math"/>
                </a:rPr>
                <a:t>〗_</a:t>
              </a:r>
              <a:r>
                <a:rPr lang="pl-PL" sz="1100" b="0" i="0">
                  <a:latin typeface="Cambria Math" panose="02040503050406030204" pitchFamily="18" charset="0"/>
                </a:rPr>
                <a:t>𝑐∗𝑘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𝑚</a:t>
              </a:r>
              <a:r>
                <a:rPr lang="pl-PL" sz="1100"/>
                <a:t>, ale nie</a:t>
              </a:r>
              <a:r>
                <a:rPr lang="pl-PL" sz="1100" baseline="0"/>
                <a:t> mniej niż 10%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pl-PL" sz="1100" baseline="0"/>
                <a:t> 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523875</xdr:colOff>
      <xdr:row>7</xdr:row>
      <xdr:rowOff>22536</xdr:rowOff>
    </xdr:from>
    <xdr:ext cx="649345" cy="346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pole tekstowe 22">
              <a:extLst>
                <a:ext uri="{FF2B5EF4-FFF2-40B4-BE49-F238E27FC236}">
                  <a16:creationId xmlns="" xmlns:a16="http://schemas.microsoft.com/office/drawing/2014/main" id="{7EC26EA8-5AC3-4AD9-A34B-D1B02DACFCDE}"/>
                </a:ext>
              </a:extLst>
            </xdr:cNvPr>
            <xdr:cNvSpPr txBox="1"/>
          </xdr:nvSpPr>
          <xdr:spPr>
            <a:xfrm>
              <a:off x="9848850" y="2660961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pl-PL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3" name="pole tekstowe 22">
              <a:extLst>
                <a:ext uri="{FF2B5EF4-FFF2-40B4-BE49-F238E27FC236}">
                  <a16:creationId xmlns:a16="http://schemas.microsoft.com/office/drawing/2014/main" xmlns:a14="http://schemas.microsoft.com/office/drawing/2010/main" xmlns="" id="{7EC26EA8-5AC3-4AD9-A34B-D1B02DACFCDE}"/>
                </a:ext>
              </a:extLst>
            </xdr:cNvPr>
            <xdr:cNvSpPr txBox="1"/>
          </xdr:nvSpPr>
          <xdr:spPr>
            <a:xfrm>
              <a:off x="9848850" y="2660961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𝑈=𝑃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𝑃</a:t>
              </a:r>
              <a:r>
                <a:rPr lang="pl-PL" sz="1100" b="0" i="0">
                  <a:latin typeface="Cambria Math"/>
                </a:rPr>
                <a:t>_</a:t>
              </a:r>
              <a:r>
                <a:rPr lang="pl-PL" sz="1100" b="0" i="0">
                  <a:latin typeface="Cambria Math" panose="02040503050406030204" pitchFamily="18" charset="0"/>
                </a:rPr>
                <a:t>𝑐</a:t>
              </a:r>
              <a:r>
                <a:rPr lang="pl-PL" sz="1100" b="0" i="0">
                  <a:latin typeface="Cambria Math"/>
                </a:rPr>
                <a:t> </a:t>
              </a:r>
              <a:r>
                <a:rPr lang="pl-PL" sz="1100" b="0" i="0">
                  <a:latin typeface="Cambria Math" panose="02040503050406030204" pitchFamily="18" charset="0"/>
                </a:rPr>
                <a:t>∗1</a:t>
              </a:r>
              <a:r>
                <a:rPr lang="pl-PL" sz="1100" b="0" i="0">
                  <a:latin typeface="Cambria Math"/>
                </a:rPr>
                <a:t>/</a:t>
              </a:r>
              <a:r>
                <a:rPr lang="pl-PL" sz="1100" b="0" i="0">
                  <a:latin typeface="Cambria Math" panose="02040503050406030204" pitchFamily="18" charset="0"/>
                </a:rPr>
                <a:t>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7</xdr:col>
      <xdr:colOff>571500</xdr:colOff>
      <xdr:row>7</xdr:row>
      <xdr:rowOff>42862</xdr:rowOff>
    </xdr:from>
    <xdr:ext cx="556434" cy="3059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pole tekstowe 23">
              <a:extLst>
                <a:ext uri="{FF2B5EF4-FFF2-40B4-BE49-F238E27FC236}">
                  <a16:creationId xmlns="" xmlns:a16="http://schemas.microsoft.com/office/drawing/2014/main" id="{59311B63-CA65-479E-97B6-7314F90B2DF5}"/>
                </a:ext>
              </a:extLst>
            </xdr:cNvPr>
            <xdr:cNvSpPr txBox="1"/>
          </xdr:nvSpPr>
          <xdr:spPr>
            <a:xfrm>
              <a:off x="11610975" y="2681287"/>
              <a:ext cx="556434" cy="3059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400" b="0" i="1">
                          <a:latin typeface="Cambria Math"/>
                        </a:rPr>
                      </m:ctrlPr>
                    </m:sSubPr>
                    <m:e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r>
                    <a:rPr lang="pl-PL" sz="1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400" i="1">
                          <a:latin typeface="Cambria Math"/>
                        </a:rPr>
                      </m:ctrlPr>
                    </m:fPr>
                    <m:num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𝑃</m:t>
                      </m:r>
                    </m:num>
                    <m:den>
                      <m:r>
                        <a:rPr lang="pl-PL" sz="1400" b="0" i="1">
                          <a:latin typeface="Cambria Math" panose="02040503050406030204" pitchFamily="18" charset="0"/>
                        </a:rPr>
                        <m:t>𝑘</m:t>
                      </m:r>
                    </m:den>
                  </m:f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24" name="pole tekstowe 23">
              <a:extLst>
                <a:ext uri="{FF2B5EF4-FFF2-40B4-BE49-F238E27FC236}">
                  <a16:creationId xmlns:a16="http://schemas.microsoft.com/office/drawing/2014/main" xmlns:a14="http://schemas.microsoft.com/office/drawing/2010/main" xmlns="" id="{59311B63-CA65-479E-97B6-7314F90B2DF5}"/>
                </a:ext>
              </a:extLst>
            </xdr:cNvPr>
            <xdr:cNvSpPr txBox="1"/>
          </xdr:nvSpPr>
          <xdr:spPr>
            <a:xfrm>
              <a:off x="11610975" y="2681287"/>
              <a:ext cx="556434" cy="3059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:r>
                <a:rPr lang="pl-PL" sz="1400" b="0" i="0">
                  <a:latin typeface="Cambria Math" panose="02040503050406030204" pitchFamily="18" charset="0"/>
                </a:rPr>
                <a:t>𝑃</a:t>
              </a:r>
              <a:r>
                <a:rPr lang="pl-PL" sz="1400" b="0" i="0">
                  <a:latin typeface="Cambria Math"/>
                </a:rPr>
                <a:t>_</a:t>
              </a:r>
              <a:r>
                <a:rPr lang="pl-PL" sz="1400" b="0" i="0">
                  <a:latin typeface="Cambria Math" panose="02040503050406030204" pitchFamily="18" charset="0"/>
                </a:rPr>
                <a:t>𝑢=𝑃</a:t>
              </a:r>
              <a:r>
                <a:rPr lang="pl-PL" sz="1400" b="0" i="0">
                  <a:latin typeface="Cambria Math"/>
                </a:rPr>
                <a:t>/</a:t>
              </a:r>
              <a:r>
                <a:rPr lang="pl-PL" sz="1400" b="0" i="0">
                  <a:latin typeface="Cambria Math" panose="02040503050406030204" pitchFamily="18" charset="0"/>
                </a:rPr>
                <a:t>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4</xdr:col>
      <xdr:colOff>818341</xdr:colOff>
      <xdr:row>11</xdr:row>
      <xdr:rowOff>114300</xdr:rowOff>
    </xdr:from>
    <xdr:ext cx="1866900" cy="228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pole tekstowe 24">
              <a:extLst>
                <a:ext uri="{FF2B5EF4-FFF2-40B4-BE49-F238E27FC236}">
                  <a16:creationId xmlns=""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6723841" y="4295775"/>
              <a:ext cx="186690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25%∗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𝑃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P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ustalone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jak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wy</m:t>
                    </m:r>
                    <m: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ż</m:t>
                    </m:r>
                    <m:r>
                      <m:rPr>
                        <m:sty m:val="p"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ej</m:t>
                    </m:r>
                  </m:oMath>
                </m:oMathPara>
              </a14:m>
              <a:endParaRPr lang="pl-PL" sz="1100" i="0"/>
            </a:p>
          </xdr:txBody>
        </xdr:sp>
      </mc:Choice>
      <mc:Fallback xmlns="">
        <xdr:sp macro="" textlink="">
          <xdr:nvSpPr>
            <xdr:cNvPr id="25" name="pole tekstowe 24">
              <a:extLst>
                <a:ext uri="{FF2B5EF4-FFF2-40B4-BE49-F238E27FC236}">
                  <a16:creationId xmlns:a16="http://schemas.microsoft.com/office/drawing/2014/main" xmlns:a14="http://schemas.microsoft.com/office/drawing/2010/main" xmlns="" id="{906EA228-20D5-458B-B4F5-99C25EDAA180}"/>
                </a:ext>
              </a:extLst>
            </xdr:cNvPr>
            <xdr:cNvSpPr txBox="1"/>
          </xdr:nvSpPr>
          <xdr:spPr>
            <a:xfrm>
              <a:off x="6723841" y="4295775"/>
              <a:ext cx="186690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25%∗𝑃, P ustalone jak wyżej</a:t>
              </a:r>
              <a:endParaRPr lang="pl-PL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ip.nauka.gov.pl/g2/oryginal/2019_08/a07248ec34e343035b433bb61f39c05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p.nauka.gov.pl/g2/oryginal/2019_01/1c2912c1f994b8d37a305fac21b8ab5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showGridLines="0" tabSelected="1" zoomScaleNormal="100" workbookViewId="0"/>
  </sheetViews>
  <sheetFormatPr defaultRowHeight="15" x14ac:dyDescent="0.25"/>
  <cols>
    <col min="1" max="1" width="3.7109375" customWidth="1"/>
    <col min="2" max="2" width="22.7109375" customWidth="1"/>
    <col min="3" max="5" width="20.7109375" customWidth="1"/>
    <col min="6" max="8" width="23.7109375" customWidth="1"/>
    <col min="9" max="10" width="24.7109375" customWidth="1"/>
  </cols>
  <sheetData>
    <row r="2" spans="1:10" ht="65.099999999999994" customHeight="1" x14ac:dyDescent="0.25">
      <c r="A2" s="18"/>
      <c r="B2" s="69" t="s">
        <v>62</v>
      </c>
      <c r="C2" s="69"/>
      <c r="D2" s="69"/>
      <c r="E2" s="69"/>
      <c r="F2" s="69"/>
      <c r="G2" s="69"/>
      <c r="H2" s="69"/>
      <c r="I2" s="69"/>
      <c r="J2" s="69"/>
    </row>
    <row r="3" spans="1:10" ht="65.099999999999994" customHeight="1" x14ac:dyDescent="0.25">
      <c r="B3" s="20" t="s">
        <v>45</v>
      </c>
      <c r="C3" s="20" t="s">
        <v>17</v>
      </c>
      <c r="D3" s="20" t="s">
        <v>21</v>
      </c>
      <c r="E3" s="20" t="s">
        <v>22</v>
      </c>
      <c r="F3" s="20" t="s">
        <v>18</v>
      </c>
      <c r="G3" s="20" t="s">
        <v>19</v>
      </c>
      <c r="H3" s="20" t="s">
        <v>39</v>
      </c>
      <c r="I3" s="20" t="s">
        <v>44</v>
      </c>
      <c r="J3" s="20" t="s">
        <v>24</v>
      </c>
    </row>
    <row r="4" spans="1:10" ht="22.5" customHeight="1" x14ac:dyDescent="0.25">
      <c r="B4" s="20" t="s">
        <v>40</v>
      </c>
      <c r="C4" s="37">
        <v>50</v>
      </c>
      <c r="D4" s="37">
        <v>7</v>
      </c>
      <c r="E4" s="37">
        <v>2</v>
      </c>
      <c r="F4" s="6" t="s">
        <v>25</v>
      </c>
      <c r="G4" s="42">
        <f>C4</f>
        <v>50</v>
      </c>
      <c r="H4" s="42">
        <f>G4</f>
        <v>50</v>
      </c>
      <c r="I4" s="41">
        <f>(H4/C4)*(1/E4)</f>
        <v>0.5</v>
      </c>
      <c r="J4" s="41">
        <f>H4/E4</f>
        <v>25</v>
      </c>
    </row>
    <row r="5" spans="1:10" ht="22.5" customHeight="1" x14ac:dyDescent="0.25">
      <c r="B5" s="20" t="s">
        <v>43</v>
      </c>
      <c r="C5" s="37">
        <v>20</v>
      </c>
      <c r="D5" s="37">
        <v>3</v>
      </c>
      <c r="E5" s="37">
        <v>1</v>
      </c>
      <c r="F5" s="6">
        <f>0.1*C5</f>
        <v>2</v>
      </c>
      <c r="G5" s="42">
        <f>SQRT(E5/D5)*C5</f>
        <v>11.547005383792515</v>
      </c>
      <c r="H5" s="42">
        <f>IF(G5&lt;F5,F5,G5)</f>
        <v>11.547005383792515</v>
      </c>
      <c r="I5" s="41">
        <f t="shared" ref="I5:I6" si="0">(H5/C5)*(1/E5)</f>
        <v>0.57735026918962573</v>
      </c>
      <c r="J5" s="41">
        <f t="shared" ref="J5:J6" si="1">H5/E5</f>
        <v>11.547005383792515</v>
      </c>
    </row>
    <row r="6" spans="1:10" ht="22.5" customHeight="1" x14ac:dyDescent="0.25">
      <c r="B6" s="20" t="s">
        <v>7</v>
      </c>
      <c r="C6" s="37">
        <v>10</v>
      </c>
      <c r="D6" s="37">
        <v>2</v>
      </c>
      <c r="E6" s="37">
        <v>1</v>
      </c>
      <c r="F6" s="6">
        <f>0.1*C6</f>
        <v>1</v>
      </c>
      <c r="G6" s="42">
        <f>E6/D6*C6</f>
        <v>5</v>
      </c>
      <c r="H6" s="42">
        <f>IF(G6&lt;F6,F6,G6)</f>
        <v>5</v>
      </c>
      <c r="I6" s="41">
        <f t="shared" si="0"/>
        <v>0.5</v>
      </c>
      <c r="J6" s="41">
        <f t="shared" si="1"/>
        <v>5</v>
      </c>
    </row>
    <row r="7" spans="1:10" ht="65.099999999999994" customHeight="1" x14ac:dyDescent="0.25">
      <c r="A7" s="18"/>
      <c r="B7" s="74" t="s">
        <v>63</v>
      </c>
      <c r="C7" s="75"/>
      <c r="D7" s="75"/>
      <c r="E7" s="75"/>
      <c r="F7" s="75"/>
      <c r="G7" s="75"/>
      <c r="H7" s="75"/>
      <c r="I7" s="75"/>
      <c r="J7" s="76"/>
    </row>
    <row r="8" spans="1:10" ht="22.5" customHeight="1" x14ac:dyDescent="0.25">
      <c r="B8" s="20" t="s">
        <v>56</v>
      </c>
      <c r="C8" s="37">
        <v>5</v>
      </c>
      <c r="D8" s="37">
        <v>2</v>
      </c>
      <c r="E8" s="37">
        <v>1</v>
      </c>
      <c r="F8" s="6">
        <f>0.1*C8</f>
        <v>0.5</v>
      </c>
      <c r="G8" s="42">
        <f>E8/D8*C8</f>
        <v>2.5</v>
      </c>
      <c r="H8" s="42">
        <f>IF(G8&lt;F8,F8,G8)</f>
        <v>2.5</v>
      </c>
      <c r="I8" s="41">
        <f>H8/C8*1/E8</f>
        <v>0.5</v>
      </c>
      <c r="J8" s="41">
        <f>H8/E8</f>
        <v>2.5</v>
      </c>
    </row>
    <row r="9" spans="1:10" ht="15" customHeight="1" x14ac:dyDescent="0.25"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10" ht="41.1" customHeight="1" x14ac:dyDescent="0.25">
      <c r="B12" s="7"/>
      <c r="C12" s="77" t="s">
        <v>53</v>
      </c>
      <c r="D12" s="78"/>
      <c r="E12" s="78"/>
      <c r="F12" s="2"/>
      <c r="G12" s="2"/>
      <c r="H12" s="2"/>
      <c r="I12" s="79" t="s">
        <v>20</v>
      </c>
      <c r="J12" s="79"/>
    </row>
    <row r="13" spans="1:10" ht="62.1" customHeight="1" x14ac:dyDescent="0.25">
      <c r="B13" s="7"/>
      <c r="C13" s="77" t="s">
        <v>34</v>
      </c>
      <c r="D13" s="80"/>
      <c r="E13" s="80"/>
      <c r="F13" s="2"/>
      <c r="G13" s="2"/>
      <c r="H13" s="2"/>
      <c r="I13" s="8"/>
      <c r="J13" s="8"/>
    </row>
    <row r="14" spans="1:10" ht="78" customHeight="1" x14ac:dyDescent="0.25">
      <c r="B14" s="73"/>
      <c r="C14" s="73"/>
      <c r="D14" s="73"/>
      <c r="E14" s="73"/>
      <c r="F14" s="73"/>
      <c r="G14" s="73"/>
      <c r="H14" s="73"/>
    </row>
  </sheetData>
  <mergeCells count="6">
    <mergeCell ref="B2:J2"/>
    <mergeCell ref="B14:H14"/>
    <mergeCell ref="B7:J7"/>
    <mergeCell ref="C12:E12"/>
    <mergeCell ref="I12:J12"/>
    <mergeCell ref="C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showGridLines="0" workbookViewId="0"/>
  </sheetViews>
  <sheetFormatPr defaultRowHeight="15" x14ac:dyDescent="0.25"/>
  <cols>
    <col min="1" max="1" width="3.7109375" customWidth="1"/>
    <col min="2" max="2" width="22.7109375" customWidth="1"/>
    <col min="3" max="5" width="20.7109375" customWidth="1"/>
    <col min="6" max="8" width="23.7109375" customWidth="1"/>
    <col min="9" max="10" width="24.7109375" customWidth="1"/>
  </cols>
  <sheetData>
    <row r="2" spans="1:10" s="2" customFormat="1" ht="65.099999999999994" customHeight="1" x14ac:dyDescent="0.25">
      <c r="B2" s="69" t="s">
        <v>64</v>
      </c>
      <c r="C2" s="69"/>
      <c r="D2" s="69"/>
      <c r="E2" s="69"/>
      <c r="F2" s="69"/>
      <c r="G2" s="69"/>
      <c r="H2" s="69"/>
      <c r="I2" s="69"/>
      <c r="J2" s="69"/>
    </row>
    <row r="3" spans="1:10" s="2" customFormat="1" ht="65.099999999999994" customHeight="1" x14ac:dyDescent="0.25">
      <c r="B3" s="20" t="s">
        <v>45</v>
      </c>
      <c r="C3" s="20" t="s">
        <v>17</v>
      </c>
      <c r="D3" s="20" t="s">
        <v>21</v>
      </c>
      <c r="E3" s="20" t="s">
        <v>22</v>
      </c>
      <c r="F3" s="20" t="s">
        <v>18</v>
      </c>
      <c r="G3" s="20" t="s">
        <v>19</v>
      </c>
      <c r="H3" s="20" t="s">
        <v>39</v>
      </c>
      <c r="I3" s="20" t="s">
        <v>44</v>
      </c>
      <c r="J3" s="20" t="s">
        <v>24</v>
      </c>
    </row>
    <row r="4" spans="1:10" s="2" customFormat="1" ht="22.5" customHeight="1" x14ac:dyDescent="0.25">
      <c r="B4" s="20" t="s">
        <v>54</v>
      </c>
      <c r="C4" s="37">
        <v>140</v>
      </c>
      <c r="D4" s="37">
        <v>3</v>
      </c>
      <c r="E4" s="37">
        <v>2</v>
      </c>
      <c r="F4" s="6" t="s">
        <v>25</v>
      </c>
      <c r="G4" s="42">
        <f>C4</f>
        <v>140</v>
      </c>
      <c r="H4" s="42">
        <f>G4</f>
        <v>140</v>
      </c>
      <c r="I4" s="41">
        <f>H4/C4*1/E4</f>
        <v>0.5</v>
      </c>
      <c r="J4" s="41">
        <f>H4/E4</f>
        <v>70</v>
      </c>
    </row>
    <row r="5" spans="1:10" s="2" customFormat="1" ht="22.5" customHeight="1" x14ac:dyDescent="0.25">
      <c r="B5" s="20" t="s">
        <v>55</v>
      </c>
      <c r="C5" s="37">
        <v>70</v>
      </c>
      <c r="D5" s="37">
        <v>3</v>
      </c>
      <c r="E5" s="37">
        <v>2</v>
      </c>
      <c r="F5" s="6">
        <f>0.1*C5</f>
        <v>7</v>
      </c>
      <c r="G5" s="42">
        <f>SQRT(E5/D5)*C5</f>
        <v>57.154760664940824</v>
      </c>
      <c r="H5" s="42">
        <f t="shared" ref="H5:H6" si="0">G5</f>
        <v>57.154760664940824</v>
      </c>
      <c r="I5" s="41">
        <f t="shared" ref="I5" si="1">H5/C5*1/E5</f>
        <v>0.40824829046386302</v>
      </c>
      <c r="J5" s="41">
        <f t="shared" ref="J5:J6" si="2">H5/E5</f>
        <v>28.577380332470412</v>
      </c>
    </row>
    <row r="6" spans="1:10" s="2" customFormat="1" ht="22.5" customHeight="1" x14ac:dyDescent="0.25">
      <c r="B6" s="20">
        <v>20</v>
      </c>
      <c r="C6" s="37">
        <v>20</v>
      </c>
      <c r="D6" s="37">
        <v>3</v>
      </c>
      <c r="E6" s="37">
        <v>1</v>
      </c>
      <c r="F6" s="6">
        <f>0.1*C6</f>
        <v>2</v>
      </c>
      <c r="G6" s="42">
        <f>(E6/D6)*C6</f>
        <v>6.6666666666666661</v>
      </c>
      <c r="H6" s="42">
        <f t="shared" si="0"/>
        <v>6.6666666666666661</v>
      </c>
      <c r="I6" s="41">
        <f>(H6/C6)*(1/E6)</f>
        <v>0.33333333333333331</v>
      </c>
      <c r="J6" s="41">
        <f t="shared" si="2"/>
        <v>6.6666666666666661</v>
      </c>
    </row>
    <row r="7" spans="1:10" s="2" customFormat="1" ht="65.099999999999994" customHeight="1" x14ac:dyDescent="0.25">
      <c r="A7" s="43"/>
      <c r="B7" s="74" t="s">
        <v>61</v>
      </c>
      <c r="C7" s="75"/>
      <c r="D7" s="75"/>
      <c r="E7" s="75"/>
      <c r="F7" s="75"/>
      <c r="G7" s="75"/>
      <c r="H7" s="75"/>
      <c r="I7" s="75"/>
      <c r="J7" s="76"/>
    </row>
    <row r="8" spans="1:10" s="2" customFormat="1" ht="22.5" customHeight="1" x14ac:dyDescent="0.25">
      <c r="B8" s="20" t="s">
        <v>56</v>
      </c>
      <c r="C8" s="37">
        <v>5</v>
      </c>
      <c r="D8" s="37">
        <v>11</v>
      </c>
      <c r="E8" s="37">
        <v>1</v>
      </c>
      <c r="F8" s="6">
        <f>10%*C8</f>
        <v>0.5</v>
      </c>
      <c r="G8" s="42">
        <f>E8/D8*C8</f>
        <v>0.45454545454545459</v>
      </c>
      <c r="H8" s="42">
        <f>IF(G8&lt;F8,F8,G8)</f>
        <v>0.5</v>
      </c>
      <c r="I8" s="41">
        <f>H8/C8*1/E8</f>
        <v>0.1</v>
      </c>
      <c r="J8" s="41">
        <f>H8/E8</f>
        <v>0.5</v>
      </c>
    </row>
    <row r="9" spans="1:10" s="2" customFormat="1" ht="15" customHeight="1" x14ac:dyDescent="0.25"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ht="15" customHeight="1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ht="15" customHeight="1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ht="41.1" customHeight="1" x14ac:dyDescent="0.25">
      <c r="B12" s="9"/>
      <c r="C12" s="77" t="s">
        <v>53</v>
      </c>
      <c r="D12" s="78"/>
      <c r="E12" s="78"/>
      <c r="F12" s="3"/>
      <c r="G12" s="3"/>
      <c r="H12" s="3"/>
      <c r="I12" s="79" t="s">
        <v>20</v>
      </c>
      <c r="J12" s="79"/>
    </row>
    <row r="13" spans="1:10" ht="41.25" customHeight="1" x14ac:dyDescent="0.25">
      <c r="C13" s="81" t="s">
        <v>57</v>
      </c>
      <c r="D13" s="82"/>
      <c r="E13" s="82"/>
      <c r="F13" s="11"/>
      <c r="G13" s="10"/>
      <c r="H13" s="10"/>
    </row>
    <row r="14" spans="1:10" s="2" customFormat="1" ht="62.1" customHeight="1" x14ac:dyDescent="0.25">
      <c r="B14" s="7"/>
      <c r="C14" s="77" t="s">
        <v>34</v>
      </c>
      <c r="D14" s="80"/>
      <c r="E14" s="80"/>
      <c r="I14" s="8"/>
      <c r="J14" s="8"/>
    </row>
  </sheetData>
  <mergeCells count="6">
    <mergeCell ref="C14:E14"/>
    <mergeCell ref="B2:J2"/>
    <mergeCell ref="B7:J7"/>
    <mergeCell ref="C12:E12"/>
    <mergeCell ref="I12:J12"/>
    <mergeCell ref="C13:E13"/>
  </mergeCells>
  <hyperlinks>
    <hyperlink ref="C13:E13" r:id="rId1" display="http://www.bip.nauka.gov.pl/g2/oryginal/2019_08/a07248ec34e343035b433bb61f39c053.pdf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defaultRowHeight="15" x14ac:dyDescent="0.25"/>
  <cols>
    <col min="1" max="1" width="3.7109375" customWidth="1"/>
    <col min="2" max="2" width="17.28515625" customWidth="1"/>
    <col min="3" max="5" width="20.7109375" customWidth="1"/>
    <col min="6" max="7" width="23.7109375" customWidth="1"/>
    <col min="8" max="8" width="26.7109375" customWidth="1"/>
    <col min="9" max="10" width="24.7109375" customWidth="1"/>
  </cols>
  <sheetData>
    <row r="1" spans="1:10" ht="15.75" thickBot="1" x14ac:dyDescent="0.3"/>
    <row r="2" spans="1:10" ht="39.950000000000003" customHeight="1" thickTop="1" x14ac:dyDescent="0.25">
      <c r="B2" s="86" t="s">
        <v>26</v>
      </c>
      <c r="C2" s="87"/>
      <c r="D2" s="87"/>
      <c r="E2" s="87"/>
      <c r="F2" s="87"/>
      <c r="G2" s="87"/>
      <c r="H2" s="87"/>
      <c r="I2" s="87"/>
      <c r="J2" s="88"/>
    </row>
    <row r="3" spans="1:10" ht="60" x14ac:dyDescent="0.25">
      <c r="B3" s="19" t="s">
        <v>11</v>
      </c>
      <c r="C3" s="20" t="s">
        <v>17</v>
      </c>
      <c r="D3" s="20" t="s">
        <v>21</v>
      </c>
      <c r="E3" s="20" t="s">
        <v>22</v>
      </c>
      <c r="F3" s="21" t="s">
        <v>18</v>
      </c>
      <c r="G3" s="22" t="s">
        <v>19</v>
      </c>
      <c r="H3" s="22" t="s">
        <v>23</v>
      </c>
      <c r="I3" s="20" t="s">
        <v>44</v>
      </c>
      <c r="J3" s="23" t="s">
        <v>24</v>
      </c>
    </row>
    <row r="4" spans="1:10" ht="22.5" customHeight="1" x14ac:dyDescent="0.25">
      <c r="B4" s="19" t="s">
        <v>27</v>
      </c>
      <c r="C4" s="25">
        <v>200</v>
      </c>
      <c r="D4" s="25">
        <v>1</v>
      </c>
      <c r="E4" s="25">
        <v>1</v>
      </c>
      <c r="F4" s="13" t="s">
        <v>25</v>
      </c>
      <c r="G4" s="14">
        <f>C4</f>
        <v>200</v>
      </c>
      <c r="H4" s="14">
        <f>G4</f>
        <v>200</v>
      </c>
      <c r="I4" s="27">
        <f t="shared" ref="I4:I6" si="0">(G4/C4)*(1/E4)</f>
        <v>1</v>
      </c>
      <c r="J4" s="28">
        <f>G4/E4</f>
        <v>200</v>
      </c>
    </row>
    <row r="5" spans="1:10" ht="22.5" customHeight="1" x14ac:dyDescent="0.25">
      <c r="B5" s="19" t="s">
        <v>28</v>
      </c>
      <c r="C5" s="25">
        <v>100</v>
      </c>
      <c r="D5" s="25">
        <v>3</v>
      </c>
      <c r="E5" s="25">
        <v>2</v>
      </c>
      <c r="F5" s="13" t="s">
        <v>25</v>
      </c>
      <c r="G5" s="14">
        <f t="shared" ref="G5:G6" si="1">C5</f>
        <v>100</v>
      </c>
      <c r="H5" s="14">
        <f t="shared" ref="H5:H6" si="2">G5</f>
        <v>100</v>
      </c>
      <c r="I5" s="27">
        <f t="shared" si="0"/>
        <v>0.5</v>
      </c>
      <c r="J5" s="28">
        <f>G5/E5</f>
        <v>50</v>
      </c>
    </row>
    <row r="6" spans="1:10" ht="22.5" customHeight="1" x14ac:dyDescent="0.25">
      <c r="B6" s="19" t="s">
        <v>29</v>
      </c>
      <c r="C6" s="25">
        <v>50</v>
      </c>
      <c r="D6" s="25">
        <v>3</v>
      </c>
      <c r="E6" s="25">
        <v>1</v>
      </c>
      <c r="F6" s="13" t="s">
        <v>25</v>
      </c>
      <c r="G6" s="14">
        <f t="shared" si="1"/>
        <v>50</v>
      </c>
      <c r="H6" s="14">
        <f t="shared" si="2"/>
        <v>50</v>
      </c>
      <c r="I6" s="27">
        <f t="shared" si="0"/>
        <v>1</v>
      </c>
      <c r="J6" s="28">
        <f>G6/E6</f>
        <v>50</v>
      </c>
    </row>
    <row r="7" spans="1:10" ht="24" customHeight="1" x14ac:dyDescent="0.25">
      <c r="B7" s="83" t="s">
        <v>32</v>
      </c>
      <c r="C7" s="84"/>
      <c r="D7" s="84"/>
      <c r="E7" s="84"/>
      <c r="F7" s="84"/>
      <c r="G7" s="84"/>
      <c r="H7" s="84"/>
      <c r="I7" s="84"/>
      <c r="J7" s="85"/>
    </row>
    <row r="8" spans="1:10" ht="60" x14ac:dyDescent="0.25">
      <c r="B8" s="19" t="s">
        <v>11</v>
      </c>
      <c r="C8" s="20" t="s">
        <v>17</v>
      </c>
      <c r="D8" s="20" t="s">
        <v>21</v>
      </c>
      <c r="E8" s="20" t="s">
        <v>22</v>
      </c>
      <c r="F8" s="21" t="s">
        <v>18</v>
      </c>
      <c r="G8" s="22" t="s">
        <v>19</v>
      </c>
      <c r="H8" s="22" t="s">
        <v>23</v>
      </c>
      <c r="I8" s="20" t="s">
        <v>44</v>
      </c>
      <c r="J8" s="23" t="s">
        <v>24</v>
      </c>
    </row>
    <row r="9" spans="1:10" ht="22.5" customHeight="1" x14ac:dyDescent="0.25">
      <c r="B9" s="19" t="s">
        <v>27</v>
      </c>
      <c r="C9" s="25">
        <v>300</v>
      </c>
      <c r="D9" s="25">
        <v>1</v>
      </c>
      <c r="E9" s="25">
        <v>1</v>
      </c>
      <c r="F9" s="13" t="s">
        <v>25</v>
      </c>
      <c r="G9" s="14">
        <f>C9</f>
        <v>300</v>
      </c>
      <c r="H9" s="14">
        <f>G9</f>
        <v>300</v>
      </c>
      <c r="I9" s="27">
        <f t="shared" ref="I9:I11" si="3">(G9/C9)*(1/E9)</f>
        <v>1</v>
      </c>
      <c r="J9" s="28">
        <f>G9/E9</f>
        <v>300</v>
      </c>
    </row>
    <row r="10" spans="1:10" ht="22.5" customHeight="1" x14ac:dyDescent="0.25">
      <c r="B10" s="19" t="s">
        <v>28</v>
      </c>
      <c r="C10" s="25">
        <v>150</v>
      </c>
      <c r="D10" s="25">
        <v>3</v>
      </c>
      <c r="E10" s="25">
        <v>2</v>
      </c>
      <c r="F10" s="13" t="s">
        <v>25</v>
      </c>
      <c r="G10" s="14">
        <f t="shared" ref="G10:G11" si="4">C10</f>
        <v>150</v>
      </c>
      <c r="H10" s="14">
        <f t="shared" ref="H10:H11" si="5">G10</f>
        <v>150</v>
      </c>
      <c r="I10" s="27">
        <f t="shared" si="3"/>
        <v>0.5</v>
      </c>
      <c r="J10" s="28">
        <f>G10/E10</f>
        <v>75</v>
      </c>
    </row>
    <row r="11" spans="1:10" ht="22.5" customHeight="1" thickBot="1" x14ac:dyDescent="0.3">
      <c r="B11" s="24" t="s">
        <v>29</v>
      </c>
      <c r="C11" s="26">
        <v>75</v>
      </c>
      <c r="D11" s="26">
        <v>3</v>
      </c>
      <c r="E11" s="26">
        <v>1</v>
      </c>
      <c r="F11" s="16" t="s">
        <v>25</v>
      </c>
      <c r="G11" s="17">
        <f t="shared" si="4"/>
        <v>75</v>
      </c>
      <c r="H11" s="17">
        <f t="shared" si="5"/>
        <v>75</v>
      </c>
      <c r="I11" s="29">
        <f t="shared" si="3"/>
        <v>1</v>
      </c>
      <c r="J11" s="30">
        <f>G11/E11</f>
        <v>75</v>
      </c>
    </row>
    <row r="12" spans="1:10" ht="22.5" customHeight="1" thickTop="1" thickBot="1" x14ac:dyDescent="0.3"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39.950000000000003" customHeight="1" thickTop="1" x14ac:dyDescent="0.25">
      <c r="A13" s="18"/>
      <c r="B13" s="86" t="s">
        <v>30</v>
      </c>
      <c r="C13" s="87"/>
      <c r="D13" s="87"/>
      <c r="E13" s="87"/>
      <c r="F13" s="87"/>
      <c r="G13" s="87"/>
      <c r="H13" s="87"/>
      <c r="I13" s="87"/>
      <c r="J13" s="88"/>
    </row>
    <row r="14" spans="1:10" ht="60" x14ac:dyDescent="0.25">
      <c r="B14" s="19" t="s">
        <v>11</v>
      </c>
      <c r="C14" s="20" t="s">
        <v>17</v>
      </c>
      <c r="D14" s="20" t="s">
        <v>21</v>
      </c>
      <c r="E14" s="20" t="s">
        <v>22</v>
      </c>
      <c r="F14" s="21" t="s">
        <v>18</v>
      </c>
      <c r="G14" s="22" t="s">
        <v>19</v>
      </c>
      <c r="H14" s="22" t="s">
        <v>39</v>
      </c>
      <c r="I14" s="20" t="s">
        <v>44</v>
      </c>
      <c r="J14" s="23" t="s">
        <v>24</v>
      </c>
    </row>
    <row r="15" spans="1:10" ht="22.5" customHeight="1" x14ac:dyDescent="0.25">
      <c r="B15" s="19" t="s">
        <v>27</v>
      </c>
      <c r="C15" s="25">
        <v>80</v>
      </c>
      <c r="D15" s="25">
        <v>2</v>
      </c>
      <c r="E15" s="25">
        <v>1</v>
      </c>
      <c r="F15" s="13">
        <f>10%*C15</f>
        <v>8</v>
      </c>
      <c r="G15" s="14">
        <f>SQRT(E15/D15)*C15</f>
        <v>56.568542494923804</v>
      </c>
      <c r="H15" s="14">
        <f>IF(G15&lt;F15,F15,G15)</f>
        <v>56.568542494923804</v>
      </c>
      <c r="I15" s="27">
        <f>(G15/C15)*(1/E15)</f>
        <v>0.70710678118654757</v>
      </c>
      <c r="J15" s="28">
        <f>H15/E15</f>
        <v>56.568542494923804</v>
      </c>
    </row>
    <row r="16" spans="1:10" ht="22.5" customHeight="1" x14ac:dyDescent="0.25">
      <c r="B16" s="19" t="s">
        <v>28</v>
      </c>
      <c r="C16" s="25">
        <v>20</v>
      </c>
      <c r="D16" s="25">
        <v>2</v>
      </c>
      <c r="E16" s="25">
        <v>1</v>
      </c>
      <c r="F16" s="13">
        <f>10%*C16</f>
        <v>2</v>
      </c>
      <c r="G16" s="14">
        <f t="shared" ref="G16:G17" si="6">SQRT(E16/D16)*C16</f>
        <v>14.142135623730951</v>
      </c>
      <c r="H16" s="14">
        <f t="shared" ref="H16:H17" si="7">IF(G16&lt;F16,F16,G16)</f>
        <v>14.142135623730951</v>
      </c>
      <c r="I16" s="27">
        <f t="shared" ref="I16:I17" si="8">(G16/C16)*(1/E16)</f>
        <v>0.70710678118654757</v>
      </c>
      <c r="J16" s="28">
        <f>H16/E16</f>
        <v>14.142135623730951</v>
      </c>
    </row>
    <row r="17" spans="1:10" ht="22.5" customHeight="1" x14ac:dyDescent="0.25">
      <c r="B17" s="19" t="s">
        <v>29</v>
      </c>
      <c r="C17" s="25">
        <v>20</v>
      </c>
      <c r="D17" s="25">
        <v>5</v>
      </c>
      <c r="E17" s="25">
        <v>1</v>
      </c>
      <c r="F17" s="13">
        <f>10%*C17</f>
        <v>2</v>
      </c>
      <c r="G17" s="14">
        <f t="shared" si="6"/>
        <v>8.9442719099991592</v>
      </c>
      <c r="H17" s="14">
        <f t="shared" si="7"/>
        <v>8.9442719099991592</v>
      </c>
      <c r="I17" s="27">
        <f t="shared" si="8"/>
        <v>0.44721359549995798</v>
      </c>
      <c r="J17" s="28">
        <f>H17/E17</f>
        <v>8.9442719099991592</v>
      </c>
    </row>
    <row r="18" spans="1:10" ht="20.25" customHeight="1" x14ac:dyDescent="0.25">
      <c r="B18" s="83" t="s">
        <v>32</v>
      </c>
      <c r="C18" s="84"/>
      <c r="D18" s="84"/>
      <c r="E18" s="84"/>
      <c r="F18" s="84"/>
      <c r="G18" s="84"/>
      <c r="H18" s="84"/>
      <c r="I18" s="84"/>
      <c r="J18" s="85"/>
    </row>
    <row r="19" spans="1:10" ht="60" x14ac:dyDescent="0.25">
      <c r="B19" s="19" t="s">
        <v>11</v>
      </c>
      <c r="C19" s="20" t="s">
        <v>17</v>
      </c>
      <c r="D19" s="20" t="s">
        <v>21</v>
      </c>
      <c r="E19" s="20" t="s">
        <v>22</v>
      </c>
      <c r="F19" s="21" t="s">
        <v>18</v>
      </c>
      <c r="G19" s="22" t="s">
        <v>19</v>
      </c>
      <c r="H19" s="22" t="s">
        <v>39</v>
      </c>
      <c r="I19" s="20" t="s">
        <v>44</v>
      </c>
      <c r="J19" s="23" t="s">
        <v>24</v>
      </c>
    </row>
    <row r="20" spans="1:10" ht="22.5" customHeight="1" x14ac:dyDescent="0.25">
      <c r="B20" s="19" t="s">
        <v>27</v>
      </c>
      <c r="C20" s="25">
        <v>100</v>
      </c>
      <c r="D20" s="25">
        <v>2</v>
      </c>
      <c r="E20" s="25">
        <v>1</v>
      </c>
      <c r="F20" s="13">
        <f>10%*C20</f>
        <v>10</v>
      </c>
      <c r="G20" s="14">
        <f>SQRT(E20/D20)*C20</f>
        <v>70.710678118654755</v>
      </c>
      <c r="H20" s="14">
        <f>IF(G20&lt;F20,F20,G20)</f>
        <v>70.710678118654755</v>
      </c>
      <c r="I20" s="27">
        <f t="shared" ref="I20:I22" si="9">(G20/C20)*(1/E20)</f>
        <v>0.70710678118654757</v>
      </c>
      <c r="J20" s="28">
        <f>H20/E20</f>
        <v>70.710678118654755</v>
      </c>
    </row>
    <row r="21" spans="1:10" ht="22.5" customHeight="1" x14ac:dyDescent="0.25">
      <c r="B21" s="19" t="s">
        <v>28</v>
      </c>
      <c r="C21" s="25">
        <v>20</v>
      </c>
      <c r="D21" s="25">
        <v>2</v>
      </c>
      <c r="E21" s="25">
        <v>1</v>
      </c>
      <c r="F21" s="13">
        <f>10%*C21</f>
        <v>2</v>
      </c>
      <c r="G21" s="14">
        <f t="shared" ref="G21:G22" si="10">SQRT(E21/D21)*C21</f>
        <v>14.142135623730951</v>
      </c>
      <c r="H21" s="14">
        <f t="shared" ref="H21:H22" si="11">IF(G21&lt;F21,F21,G21)</f>
        <v>14.142135623730951</v>
      </c>
      <c r="I21" s="27">
        <f t="shared" si="9"/>
        <v>0.70710678118654757</v>
      </c>
      <c r="J21" s="28">
        <f>H21/E21</f>
        <v>14.142135623730951</v>
      </c>
    </row>
    <row r="22" spans="1:10" ht="22.5" customHeight="1" thickBot="1" x14ac:dyDescent="0.3">
      <c r="B22" s="24" t="s">
        <v>29</v>
      </c>
      <c r="C22" s="26">
        <v>20</v>
      </c>
      <c r="D22" s="26">
        <v>5</v>
      </c>
      <c r="E22" s="26">
        <v>1</v>
      </c>
      <c r="F22" s="16">
        <f>10%*C22</f>
        <v>2</v>
      </c>
      <c r="G22" s="17">
        <f t="shared" si="10"/>
        <v>8.9442719099991592</v>
      </c>
      <c r="H22" s="17">
        <f t="shared" si="11"/>
        <v>8.9442719099991592</v>
      </c>
      <c r="I22" s="29">
        <f t="shared" si="9"/>
        <v>0.44721359549995798</v>
      </c>
      <c r="J22" s="30">
        <f>H22/E22</f>
        <v>8.9442719099991592</v>
      </c>
    </row>
    <row r="23" spans="1:10" s="32" customFormat="1" ht="22.5" customHeight="1" thickTop="1" thickBot="1" x14ac:dyDescent="0.3">
      <c r="B23" s="15"/>
      <c r="C23" s="33"/>
      <c r="D23" s="33"/>
      <c r="E23" s="33"/>
      <c r="F23" s="34"/>
      <c r="G23" s="35"/>
      <c r="H23" s="35"/>
      <c r="I23" s="36"/>
      <c r="J23" s="36"/>
    </row>
    <row r="24" spans="1:10" ht="39.950000000000003" customHeight="1" thickTop="1" x14ac:dyDescent="0.25">
      <c r="A24" s="18"/>
      <c r="B24" s="86" t="s">
        <v>33</v>
      </c>
      <c r="C24" s="87"/>
      <c r="D24" s="87"/>
      <c r="E24" s="87"/>
      <c r="F24" s="87"/>
      <c r="G24" s="87"/>
      <c r="H24" s="87"/>
      <c r="I24" s="87"/>
      <c r="J24" s="88"/>
    </row>
    <row r="25" spans="1:10" s="12" customFormat="1" ht="60" customHeight="1" x14ac:dyDescent="0.25">
      <c r="B25" s="19" t="s">
        <v>11</v>
      </c>
      <c r="C25" s="20" t="s">
        <v>17</v>
      </c>
      <c r="D25" s="20" t="s">
        <v>21</v>
      </c>
      <c r="E25" s="20" t="s">
        <v>22</v>
      </c>
      <c r="F25" s="21" t="s">
        <v>18</v>
      </c>
      <c r="G25" s="22" t="s">
        <v>19</v>
      </c>
      <c r="H25" s="22" t="s">
        <v>39</v>
      </c>
      <c r="I25" s="20" t="s">
        <v>44</v>
      </c>
      <c r="J25" s="23" t="s">
        <v>24</v>
      </c>
    </row>
    <row r="26" spans="1:10" s="12" customFormat="1" ht="22.5" customHeight="1" x14ac:dyDescent="0.25">
      <c r="B26" s="19" t="s">
        <v>27</v>
      </c>
      <c r="C26" s="31">
        <v>20</v>
      </c>
      <c r="D26" s="31">
        <v>2</v>
      </c>
      <c r="E26" s="31">
        <v>1</v>
      </c>
      <c r="F26" s="13">
        <f>10%*C26</f>
        <v>2</v>
      </c>
      <c r="G26" s="14">
        <f>(E26/D26)*C26</f>
        <v>10</v>
      </c>
      <c r="H26" s="14">
        <f>IF(G26&lt;F26,F26,G26)</f>
        <v>10</v>
      </c>
      <c r="I26" s="27">
        <f t="shared" ref="I26:I28" si="12">(G26/C26)*(1/E26)</f>
        <v>0.5</v>
      </c>
      <c r="J26" s="28">
        <f>H26/E26</f>
        <v>10</v>
      </c>
    </row>
    <row r="27" spans="1:10" s="12" customFormat="1" ht="22.5" customHeight="1" x14ac:dyDescent="0.25">
      <c r="B27" s="19" t="s">
        <v>28</v>
      </c>
      <c r="C27" s="31">
        <v>5</v>
      </c>
      <c r="D27" s="31">
        <v>3</v>
      </c>
      <c r="E27" s="31">
        <v>3</v>
      </c>
      <c r="F27" s="13">
        <f t="shared" ref="F27:F28" si="13">10%*C27</f>
        <v>0.5</v>
      </c>
      <c r="G27" s="14">
        <f>(E27/D27)*C27</f>
        <v>5</v>
      </c>
      <c r="H27" s="14">
        <f t="shared" ref="H27:H28" si="14">IF(G27&lt;F27,F27,G27)</f>
        <v>5</v>
      </c>
      <c r="I27" s="27">
        <f t="shared" si="12"/>
        <v>0.33333333333333331</v>
      </c>
      <c r="J27" s="28">
        <f>H27/E27</f>
        <v>1.6666666666666667</v>
      </c>
    </row>
    <row r="28" spans="1:10" s="12" customFormat="1" ht="22.5" customHeight="1" thickBot="1" x14ac:dyDescent="0.3">
      <c r="B28" s="24" t="s">
        <v>29</v>
      </c>
      <c r="C28" s="38">
        <v>5</v>
      </c>
      <c r="D28" s="38">
        <v>11</v>
      </c>
      <c r="E28" s="38">
        <v>2</v>
      </c>
      <c r="F28" s="16">
        <f t="shared" si="13"/>
        <v>0.5</v>
      </c>
      <c r="G28" s="17">
        <f>(E28/D28)*C28</f>
        <v>0.90909090909090917</v>
      </c>
      <c r="H28" s="17">
        <f t="shared" si="14"/>
        <v>0.90909090909090917</v>
      </c>
      <c r="I28" s="29">
        <f t="shared" si="12"/>
        <v>9.0909090909090912E-2</v>
      </c>
      <c r="J28" s="30">
        <f>H28/E28</f>
        <v>0.45454545454545459</v>
      </c>
    </row>
    <row r="29" spans="1:10" ht="15.75" thickTop="1" x14ac:dyDescent="0.25">
      <c r="F29" s="11"/>
      <c r="G29" s="10"/>
      <c r="H29" s="10"/>
    </row>
    <row r="30" spans="1:10" ht="20.25" customHeight="1" x14ac:dyDescent="0.25">
      <c r="F30" s="11"/>
      <c r="G30" s="10"/>
      <c r="H30" s="10"/>
    </row>
    <row r="31" spans="1:10" ht="48.75" customHeight="1" x14ac:dyDescent="0.25">
      <c r="C31" s="77" t="s">
        <v>35</v>
      </c>
      <c r="D31" s="80"/>
      <c r="E31" s="80"/>
      <c r="F31" s="11"/>
      <c r="G31" s="10"/>
      <c r="H31" s="10"/>
      <c r="I31" s="79" t="s">
        <v>20</v>
      </c>
      <c r="J31" s="89"/>
    </row>
    <row r="32" spans="1:10" ht="41.25" customHeight="1" x14ac:dyDescent="0.25">
      <c r="C32" s="81" t="s">
        <v>31</v>
      </c>
      <c r="D32" s="82"/>
      <c r="E32" s="82"/>
      <c r="F32" s="11"/>
      <c r="G32" s="10"/>
      <c r="H32" s="10"/>
    </row>
    <row r="33" spans="3:8" ht="63.75" customHeight="1" x14ac:dyDescent="0.25">
      <c r="C33" s="77" t="s">
        <v>34</v>
      </c>
      <c r="D33" s="80"/>
      <c r="E33" s="80"/>
      <c r="F33" s="11"/>
      <c r="G33" s="10"/>
      <c r="H33" s="5"/>
    </row>
    <row r="34" spans="3:8" x14ac:dyDescent="0.25">
      <c r="F34" s="11"/>
      <c r="G34" s="10"/>
      <c r="H34" s="10"/>
    </row>
    <row r="35" spans="3:8" x14ac:dyDescent="0.25">
      <c r="F35" s="11"/>
      <c r="G35" s="10"/>
      <c r="H35" s="10"/>
    </row>
    <row r="36" spans="3:8" x14ac:dyDescent="0.25">
      <c r="F36" s="11"/>
      <c r="G36" s="10"/>
      <c r="H36" s="10"/>
    </row>
    <row r="37" spans="3:8" x14ac:dyDescent="0.25">
      <c r="F37" s="11"/>
      <c r="G37" s="10"/>
      <c r="H37" s="10"/>
    </row>
    <row r="38" spans="3:8" x14ac:dyDescent="0.25">
      <c r="F38" s="4"/>
      <c r="G38" s="10"/>
      <c r="H38" s="10"/>
    </row>
    <row r="39" spans="3:8" x14ac:dyDescent="0.25">
      <c r="F39" s="4"/>
      <c r="G39" s="10"/>
      <c r="H39" s="10"/>
    </row>
    <row r="40" spans="3:8" x14ac:dyDescent="0.25">
      <c r="F40" s="4"/>
      <c r="G40" s="10"/>
      <c r="H40" s="10"/>
    </row>
    <row r="41" spans="3:8" x14ac:dyDescent="0.25">
      <c r="F41" s="4"/>
      <c r="G41" s="10"/>
      <c r="H41" s="10"/>
    </row>
    <row r="42" spans="3:8" x14ac:dyDescent="0.25">
      <c r="F42" s="4"/>
      <c r="G42" s="10"/>
      <c r="H42" s="10"/>
    </row>
    <row r="43" spans="3:8" x14ac:dyDescent="0.25">
      <c r="F43" s="11"/>
      <c r="G43" s="10"/>
      <c r="H43" s="10"/>
    </row>
    <row r="44" spans="3:8" x14ac:dyDescent="0.25">
      <c r="F44" s="11"/>
      <c r="G44" s="10"/>
      <c r="H44" s="10"/>
    </row>
    <row r="45" spans="3:8" x14ac:dyDescent="0.25">
      <c r="F45" s="11"/>
      <c r="G45" s="10"/>
      <c r="H45" s="10"/>
    </row>
    <row r="46" spans="3:8" x14ac:dyDescent="0.25">
      <c r="F46" s="11"/>
      <c r="G46" s="10"/>
      <c r="H46" s="10"/>
    </row>
  </sheetData>
  <mergeCells count="9">
    <mergeCell ref="C32:E32"/>
    <mergeCell ref="C33:E33"/>
    <mergeCell ref="B18:J18"/>
    <mergeCell ref="B7:J7"/>
    <mergeCell ref="B2:J2"/>
    <mergeCell ref="B13:J13"/>
    <mergeCell ref="B24:J24"/>
    <mergeCell ref="I31:J31"/>
    <mergeCell ref="C31:E31"/>
  </mergeCells>
  <hyperlinks>
    <hyperlink ref="C32:E32" r:id="rId1" display="http://www.bip.nauka.gov.pl/g2/oryginal/2019_01/1c2912c1f994b8d37a305fac21b8ab54.pdf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opLeftCell="A7" workbookViewId="0">
      <selection activeCell="C20" sqref="C20:D20"/>
    </sheetView>
  </sheetViews>
  <sheetFormatPr defaultRowHeight="15" x14ac:dyDescent="0.25"/>
  <cols>
    <col min="1" max="1" width="3.7109375" customWidth="1"/>
    <col min="2" max="2" width="33.28515625" customWidth="1"/>
    <col min="3" max="8" width="25.7109375" customWidth="1"/>
  </cols>
  <sheetData>
    <row r="2" spans="1:8" ht="60" customHeight="1" x14ac:dyDescent="0.25">
      <c r="A2" s="18"/>
      <c r="B2" s="69" t="s">
        <v>10</v>
      </c>
      <c r="C2" s="69"/>
      <c r="D2" s="69"/>
      <c r="E2" s="69"/>
      <c r="F2" s="69"/>
      <c r="G2" s="69"/>
      <c r="H2" s="69"/>
    </row>
    <row r="3" spans="1:8" ht="30" customHeight="1" x14ac:dyDescent="0.25">
      <c r="B3" s="59" t="s">
        <v>0</v>
      </c>
      <c r="C3" s="59" t="s">
        <v>46</v>
      </c>
      <c r="D3" s="59"/>
      <c r="E3" s="59" t="s">
        <v>47</v>
      </c>
      <c r="F3" s="59"/>
      <c r="G3" s="39" t="s">
        <v>48</v>
      </c>
      <c r="H3" s="39" t="s">
        <v>49</v>
      </c>
    </row>
    <row r="4" spans="1:8" ht="20.100000000000001" customHeight="1" x14ac:dyDescent="0.25">
      <c r="B4" s="59"/>
      <c r="C4" s="44" t="s">
        <v>1</v>
      </c>
      <c r="D4" s="44" t="s">
        <v>2</v>
      </c>
      <c r="E4" s="44" t="s">
        <v>8</v>
      </c>
      <c r="F4" s="44" t="s">
        <v>9</v>
      </c>
      <c r="G4" s="70"/>
      <c r="H4" s="70"/>
    </row>
    <row r="5" spans="1:8" ht="27.95" customHeight="1" x14ac:dyDescent="0.25">
      <c r="B5" s="63" t="s">
        <v>5</v>
      </c>
      <c r="C5" s="60" t="s">
        <v>40</v>
      </c>
      <c r="D5" s="1">
        <v>200</v>
      </c>
      <c r="E5" s="51" t="s">
        <v>42</v>
      </c>
      <c r="F5" s="52"/>
      <c r="G5" s="71"/>
      <c r="H5" s="71"/>
    </row>
    <row r="6" spans="1:8" ht="27.95" customHeight="1" x14ac:dyDescent="0.25">
      <c r="B6" s="63"/>
      <c r="C6" s="60"/>
      <c r="D6" s="1">
        <v>140</v>
      </c>
      <c r="E6" s="53"/>
      <c r="F6" s="54"/>
      <c r="G6" s="71"/>
      <c r="H6" s="71"/>
    </row>
    <row r="7" spans="1:8" ht="27.95" customHeight="1" x14ac:dyDescent="0.25">
      <c r="B7" s="63"/>
      <c r="C7" s="60"/>
      <c r="D7" s="1">
        <v>100</v>
      </c>
      <c r="E7" s="55"/>
      <c r="F7" s="56"/>
      <c r="G7" s="71"/>
      <c r="H7" s="71"/>
    </row>
    <row r="8" spans="1:8" ht="27.95" customHeight="1" x14ac:dyDescent="0.25">
      <c r="B8" s="63"/>
      <c r="C8" s="60" t="s">
        <v>6</v>
      </c>
      <c r="D8" s="1">
        <v>70</v>
      </c>
      <c r="E8" s="60"/>
      <c r="F8" s="60"/>
      <c r="G8" s="71"/>
      <c r="H8" s="71"/>
    </row>
    <row r="9" spans="1:8" ht="27.95" customHeight="1" x14ac:dyDescent="0.25">
      <c r="B9" s="63"/>
      <c r="C9" s="60"/>
      <c r="D9" s="1">
        <v>40</v>
      </c>
      <c r="E9" s="60"/>
      <c r="F9" s="60"/>
      <c r="G9" s="71"/>
      <c r="H9" s="71"/>
    </row>
    <row r="10" spans="1:8" ht="27.95" customHeight="1" x14ac:dyDescent="0.25">
      <c r="B10" s="63"/>
      <c r="C10" s="1" t="s">
        <v>7</v>
      </c>
      <c r="D10" s="1">
        <v>20</v>
      </c>
      <c r="E10" s="60"/>
      <c r="F10" s="60"/>
      <c r="G10" s="71"/>
      <c r="H10" s="71"/>
    </row>
    <row r="11" spans="1:8" ht="27.95" customHeight="1" x14ac:dyDescent="0.25">
      <c r="B11" s="40" t="s">
        <v>4</v>
      </c>
      <c r="C11" s="1">
        <v>5</v>
      </c>
      <c r="D11" s="1">
        <v>5</v>
      </c>
      <c r="E11" s="60"/>
      <c r="F11" s="60"/>
      <c r="G11" s="71"/>
      <c r="H11" s="71"/>
    </row>
    <row r="12" spans="1:8" ht="27.95" customHeight="1" x14ac:dyDescent="0.25">
      <c r="B12" s="40" t="s">
        <v>3</v>
      </c>
      <c r="C12" s="60" t="s">
        <v>41</v>
      </c>
      <c r="D12" s="60"/>
      <c r="E12" s="60"/>
      <c r="F12" s="60"/>
      <c r="G12" s="72"/>
      <c r="H12" s="72"/>
    </row>
    <row r="13" spans="1:8" ht="45" customHeight="1" x14ac:dyDescent="0.25">
      <c r="B13" s="59" t="s">
        <v>16</v>
      </c>
      <c r="C13" s="63"/>
      <c r="D13" s="63"/>
      <c r="E13" s="63"/>
      <c r="F13" s="63"/>
      <c r="G13" s="63"/>
      <c r="H13" s="63"/>
    </row>
    <row r="14" spans="1:8" x14ac:dyDescent="0.25">
      <c r="B14" s="18"/>
      <c r="C14" s="18"/>
      <c r="D14" s="18"/>
      <c r="E14" s="18"/>
      <c r="F14" s="18"/>
      <c r="G14" s="18"/>
      <c r="H14" s="18"/>
    </row>
    <row r="15" spans="1:8" ht="60" customHeight="1" x14ac:dyDescent="0.25">
      <c r="A15" s="18"/>
      <c r="B15" s="69" t="s">
        <v>36</v>
      </c>
      <c r="C15" s="69"/>
      <c r="D15" s="69"/>
      <c r="E15" s="69"/>
      <c r="F15" s="69"/>
      <c r="G15" s="69"/>
      <c r="H15" s="69"/>
    </row>
    <row r="16" spans="1:8" ht="30" customHeight="1" x14ac:dyDescent="0.25">
      <c r="B16" s="59" t="s">
        <v>11</v>
      </c>
      <c r="C16" s="59" t="s">
        <v>50</v>
      </c>
      <c r="D16" s="59"/>
      <c r="E16" s="59" t="s">
        <v>51</v>
      </c>
      <c r="F16" s="59"/>
      <c r="G16" s="61" t="s">
        <v>48</v>
      </c>
      <c r="H16" s="61" t="s">
        <v>52</v>
      </c>
    </row>
    <row r="17" spans="2:8" x14ac:dyDescent="0.25">
      <c r="B17" s="59"/>
      <c r="C17" s="59"/>
      <c r="D17" s="59"/>
      <c r="E17" s="59"/>
      <c r="F17" s="59"/>
      <c r="G17" s="62"/>
      <c r="H17" s="62"/>
    </row>
    <row r="18" spans="2:8" ht="50.1" customHeight="1" x14ac:dyDescent="0.25">
      <c r="B18" s="39" t="s">
        <v>13</v>
      </c>
      <c r="C18" s="68" t="s">
        <v>58</v>
      </c>
      <c r="D18" s="67"/>
      <c r="E18" s="68" t="s">
        <v>42</v>
      </c>
      <c r="F18" s="67"/>
      <c r="G18" s="64"/>
      <c r="H18" s="64"/>
    </row>
    <row r="19" spans="2:8" ht="39.950000000000003" customHeight="1" x14ac:dyDescent="0.25">
      <c r="B19" s="39" t="s">
        <v>37</v>
      </c>
      <c r="C19" s="57" t="s">
        <v>60</v>
      </c>
      <c r="D19" s="57"/>
      <c r="E19" s="47"/>
      <c r="F19" s="48"/>
      <c r="G19" s="65"/>
      <c r="H19" s="65"/>
    </row>
    <row r="20" spans="2:8" ht="50.1" customHeight="1" x14ac:dyDescent="0.25">
      <c r="B20" s="39" t="s">
        <v>38</v>
      </c>
      <c r="C20" s="45">
        <v>100</v>
      </c>
      <c r="D20" s="46"/>
      <c r="E20" s="49"/>
      <c r="F20" s="50"/>
      <c r="G20" s="65"/>
      <c r="H20" s="65"/>
    </row>
    <row r="21" spans="2:8" ht="42.75" customHeight="1" x14ac:dyDescent="0.25">
      <c r="B21" s="39" t="s">
        <v>14</v>
      </c>
      <c r="C21" s="58" t="s">
        <v>15</v>
      </c>
      <c r="D21" s="58"/>
      <c r="E21" s="67"/>
      <c r="F21" s="67"/>
      <c r="G21" s="65"/>
      <c r="H21" s="65"/>
    </row>
    <row r="22" spans="2:8" ht="50.1" customHeight="1" x14ac:dyDescent="0.25">
      <c r="B22" s="39" t="s">
        <v>12</v>
      </c>
      <c r="C22" s="60" t="s">
        <v>41</v>
      </c>
      <c r="D22" s="60"/>
      <c r="E22" s="68"/>
      <c r="F22" s="67"/>
      <c r="G22" s="66"/>
      <c r="H22" s="66"/>
    </row>
    <row r="23" spans="2:8" ht="45" customHeight="1" x14ac:dyDescent="0.25">
      <c r="B23" s="59" t="s">
        <v>16</v>
      </c>
      <c r="C23" s="59"/>
      <c r="D23" s="59"/>
      <c r="E23" s="59"/>
      <c r="F23" s="59"/>
      <c r="G23" s="59"/>
      <c r="H23" s="59"/>
    </row>
    <row r="25" spans="2:8" x14ac:dyDescent="0.25">
      <c r="B25" t="s">
        <v>59</v>
      </c>
    </row>
  </sheetData>
  <mergeCells count="33">
    <mergeCell ref="B2:H2"/>
    <mergeCell ref="B15:H15"/>
    <mergeCell ref="B16:B17"/>
    <mergeCell ref="C12:D12"/>
    <mergeCell ref="E8:F9"/>
    <mergeCell ref="E10:F11"/>
    <mergeCell ref="E12:F12"/>
    <mergeCell ref="B3:B4"/>
    <mergeCell ref="C3:D3"/>
    <mergeCell ref="E3:F3"/>
    <mergeCell ref="B5:B10"/>
    <mergeCell ref="G4:G12"/>
    <mergeCell ref="H4:H12"/>
    <mergeCell ref="B23:H23"/>
    <mergeCell ref="C5:C7"/>
    <mergeCell ref="C8:C9"/>
    <mergeCell ref="C16:D17"/>
    <mergeCell ref="E16:F17"/>
    <mergeCell ref="G16:G17"/>
    <mergeCell ref="B13:H13"/>
    <mergeCell ref="G18:G22"/>
    <mergeCell ref="H18:H22"/>
    <mergeCell ref="H16:H17"/>
    <mergeCell ref="C22:D22"/>
    <mergeCell ref="E21:F21"/>
    <mergeCell ref="E22:F22"/>
    <mergeCell ref="E18:F18"/>
    <mergeCell ref="C18:D18"/>
    <mergeCell ref="C20:D20"/>
    <mergeCell ref="E19:F20"/>
    <mergeCell ref="E5:F7"/>
    <mergeCell ref="C19:D19"/>
    <mergeCell ref="C21:D21"/>
  </mergeCells>
  <pageMargins left="0.7" right="0.7" top="0.75" bottom="0.75" header="0.3" footer="0.3"/>
  <pageSetup paperSize="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Artykuł 2017 - 2018</vt:lpstr>
      <vt:lpstr>Artykuł 2019 - 2020</vt:lpstr>
      <vt:lpstr>Monografia 2017 - 2020</vt:lpstr>
      <vt:lpstr>Całkowita wartość punktowa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MSzorc</cp:lastModifiedBy>
  <dcterms:created xsi:type="dcterms:W3CDTF">2019-04-26T06:24:24Z</dcterms:created>
  <dcterms:modified xsi:type="dcterms:W3CDTF">2019-09-19T10:53:52Z</dcterms:modified>
</cp:coreProperties>
</file>